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36" activeTab="8"/>
  </bookViews>
  <sheets>
    <sheet name="گل و گیاه زینتی" sheetId="1" r:id="rId1"/>
    <sheet name="پیاز گل زینتی" sheetId="2" r:id="rId2"/>
    <sheet name="گلهای فصلی2" sheetId="3" r:id="rId3"/>
    <sheet name="گلهای فصلی1" sheetId="4" r:id="rId4"/>
    <sheet name="درختچه زینتی2" sheetId="5" r:id="rId5"/>
    <sheet name="درختچه زینتی1" sheetId="6" r:id="rId6"/>
    <sheet name="آپارتمانی" sheetId="7" r:id="rId7"/>
    <sheet name="گل شاخه ای" sheetId="8" r:id="rId8"/>
    <sheet name="گلخانه سبزی و صیفی" sheetId="9" r:id="rId9"/>
    <sheet name="نطنز" sheetId="10" r:id="rId10"/>
    <sheet name="کلی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5">'درختچه زینتی1'!$A$1:$K$29</definedName>
    <definedName name="_xlnm.Print_Area" localSheetId="4">'درختچه زینتی2'!$A$1:$G$29</definedName>
    <definedName name="_xlnm.Print_Area" localSheetId="7">'گل شاخه ای'!$A$1:$L$25</definedName>
    <definedName name="_xlnm.Print_Area" localSheetId="8">'گلخانه سبزی و صیفی'!$A$1:$G$28</definedName>
    <definedName name="_xlnm.Print_Area" localSheetId="3">'گلهای فصلی1'!$A$1:$K$34</definedName>
    <definedName name="_xlnm.Print_Area" localSheetId="2">'گلهای فصلی2'!$A$1:$G$34</definedName>
  </definedNames>
  <calcPr fullCalcOnLoad="1"/>
</workbook>
</file>

<file path=xl/sharedStrings.xml><?xml version="1.0" encoding="utf-8"?>
<sst xmlns="http://schemas.openxmlformats.org/spreadsheetml/2006/main" count="405" uniqueCount="235">
  <si>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</si>
  <si>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</si>
  <si>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</si>
  <si>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</si>
  <si>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</si>
  <si>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</si>
  <si>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</si>
  <si>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</si>
  <si>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</si>
  <si>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</si>
  <si>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</si>
  <si>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</si>
  <si>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</si>
  <si>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</si>
  <si>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</si>
  <si>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</si>
  <si>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</si>
  <si>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</si>
  <si>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</si>
  <si>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</si>
  <si>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</si>
  <si>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</si>
  <si>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</si>
  <si>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</si>
  <si>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</si>
  <si>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</si>
  <si>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</si>
  <si>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</si>
  <si>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</si>
  <si>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</si>
  <si>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</si>
  <si>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</si>
  <si>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</si>
  <si>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</si>
  <si>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نام شهرستان</t>
  </si>
  <si>
    <t>اصفها ن</t>
  </si>
  <si>
    <t>اران وبيدگل</t>
  </si>
  <si>
    <t>اردستان</t>
  </si>
  <si>
    <t>برخوار</t>
  </si>
  <si>
    <t>بویین میاندشت</t>
  </si>
  <si>
    <t>تيران وكرون</t>
  </si>
  <si>
    <t>چا دگان</t>
  </si>
  <si>
    <t>خميني شهر</t>
  </si>
  <si>
    <t>خوانسا ر</t>
  </si>
  <si>
    <t>سميرم</t>
  </si>
  <si>
    <t>دها قا ن</t>
  </si>
  <si>
    <t>شهرضا</t>
  </si>
  <si>
    <t>فريدن</t>
  </si>
  <si>
    <t>فريدونشهر</t>
  </si>
  <si>
    <t xml:space="preserve">فلاورجا ن </t>
  </si>
  <si>
    <t xml:space="preserve">كا شا ن </t>
  </si>
  <si>
    <t xml:space="preserve">گلپا يگا ن </t>
  </si>
  <si>
    <t>لنجا ن</t>
  </si>
  <si>
    <t>مبا ركه</t>
  </si>
  <si>
    <t xml:space="preserve">نا ئين </t>
  </si>
  <si>
    <t>نجف ابا د</t>
  </si>
  <si>
    <t>نطنز</t>
  </si>
  <si>
    <t>شاهين شهر</t>
  </si>
  <si>
    <t>خور وبیابانک</t>
  </si>
  <si>
    <t>استان</t>
  </si>
  <si>
    <t>تولید</t>
  </si>
  <si>
    <t>سازمان جهاد كشاورزي استان اصفهان</t>
  </si>
  <si>
    <t xml:space="preserve">آمار و اطلاعات مربوط به کشت و توليد سبزي، صيفي و ميوه هاي گلخانه اي استان اصفهان در سال 1392
</t>
  </si>
  <si>
    <t>شهرستان</t>
  </si>
  <si>
    <t>سطح (متر مربع)</t>
  </si>
  <si>
    <t>تولید (تن)</t>
  </si>
  <si>
    <t>چوبی - سنتی</t>
  </si>
  <si>
    <t>فلزی - مدرن</t>
  </si>
  <si>
    <t>آران و بيدگل</t>
  </si>
  <si>
    <t>اصفهان</t>
  </si>
  <si>
    <t>تيران و كرون</t>
  </si>
  <si>
    <t>چادگان</t>
  </si>
  <si>
    <t>خوانسار</t>
  </si>
  <si>
    <t>خور و بیابانک</t>
  </si>
  <si>
    <t>سميرم سفلي (دهاقان)</t>
  </si>
  <si>
    <t>شاهين شهر و ميمه</t>
  </si>
  <si>
    <t>فلاورجان</t>
  </si>
  <si>
    <t>كاشان</t>
  </si>
  <si>
    <t>گلپايگان</t>
  </si>
  <si>
    <t>لنجان</t>
  </si>
  <si>
    <t>مباركه</t>
  </si>
  <si>
    <t>نائين</t>
  </si>
  <si>
    <t>نجف آباد</t>
  </si>
  <si>
    <t>-</t>
  </si>
  <si>
    <t>آمار و اطلاعات مربوط به کشت و توليد گلهای شاخه ای استان اصفهان در سال 1392
( جدول شماره  1 )</t>
  </si>
  <si>
    <t>نام محصول</t>
  </si>
  <si>
    <t>سطح زير
كشت گلخانه چوبي
(مترمربع)</t>
  </si>
  <si>
    <t>سطح زير
كشت گلخانه خانگی
(مترمربع)</t>
  </si>
  <si>
    <t>سطح زير كشت گلخانه فلزي (مترمربع)</t>
  </si>
  <si>
    <t>كل سطح زير
كشت گلخانه 
(مترمربع)</t>
  </si>
  <si>
    <t>سطح گلخانه های
هایدروپانیک  
(متر مربع)</t>
  </si>
  <si>
    <t>ميزان توليد
(شاخه)</t>
  </si>
  <si>
    <t>عملکرد (شاخه 
 در متر مربع)</t>
  </si>
  <si>
    <t>تعداد واحد تولیدی</t>
  </si>
  <si>
    <t>تعداد بهره برداران
(نفر)</t>
  </si>
  <si>
    <t>نام مناطق عمده توليد كننده</t>
  </si>
  <si>
    <t>شيشه اي</t>
  </si>
  <si>
    <t>پلاستيكي</t>
  </si>
  <si>
    <t>رز</t>
  </si>
  <si>
    <t>اصفهان - دهاقان - فلاورجان - نجف آباد</t>
  </si>
  <si>
    <t>گلايول</t>
  </si>
  <si>
    <t>خمینی شهر - گلپایگان</t>
  </si>
  <si>
    <t>مريم</t>
  </si>
  <si>
    <t xml:space="preserve">خمینی شهر </t>
  </si>
  <si>
    <t>ميخک</t>
  </si>
  <si>
    <t>داوودی</t>
  </si>
  <si>
    <t xml:space="preserve">اصفهان - خمینی شهر </t>
  </si>
  <si>
    <t>آنتوريوم</t>
  </si>
  <si>
    <t>ژربرا</t>
  </si>
  <si>
    <t>خمینی شهر  - نجف آباد - شهرضا</t>
  </si>
  <si>
    <t>استرليتزيا</t>
  </si>
  <si>
    <t>ليليوم</t>
  </si>
  <si>
    <t>دهاقان - فلاورجان</t>
  </si>
  <si>
    <t>زنبق</t>
  </si>
  <si>
    <t>نرگس هلندي</t>
  </si>
  <si>
    <t>نرگس بومي ايران</t>
  </si>
  <si>
    <t>ليسيانتوس</t>
  </si>
  <si>
    <t>خمینی شهر - دهاقان - شهرضا</t>
  </si>
  <si>
    <t>آلسترومريا</t>
  </si>
  <si>
    <t>دهاقان - شهرضا</t>
  </si>
  <si>
    <t>اركيده</t>
  </si>
  <si>
    <t>آفتابگردان زينتي</t>
  </si>
  <si>
    <t>شيپوري</t>
  </si>
  <si>
    <t>سايرگلهای شاخه بريده</t>
  </si>
  <si>
    <t>آمار و اطلاعات مربوط به کشت و توليد گياهان آپارتمانی استان اصفهان در سال 1392
( جدول شماره  2 )</t>
  </si>
  <si>
    <t>سطح گلخانه های هیدروپانیک
(مترمربع)</t>
  </si>
  <si>
    <t>ميزان توليد
(گلدان)</t>
  </si>
  <si>
    <t>عملکرد (گلدان 
 در متر مربع)</t>
  </si>
  <si>
    <t>ديفن باخيا</t>
  </si>
  <si>
    <t>پتوس</t>
  </si>
  <si>
    <t>يوكا</t>
  </si>
  <si>
    <t>ليندا</t>
  </si>
  <si>
    <t>فيكوس</t>
  </si>
  <si>
    <t>شفلرا</t>
  </si>
  <si>
    <t>آگلونما</t>
  </si>
  <si>
    <t>اسپاتي فيلوم</t>
  </si>
  <si>
    <t>كاكتوس</t>
  </si>
  <si>
    <t>بنفشه آفریقایی</t>
  </si>
  <si>
    <t>دراسنا</t>
  </si>
  <si>
    <t>سيكاس</t>
  </si>
  <si>
    <t>فيلودندرون</t>
  </si>
  <si>
    <t>پاندانوس</t>
  </si>
  <si>
    <t>آزاليا</t>
  </si>
  <si>
    <t>سنسوريا</t>
  </si>
  <si>
    <t>نخلهاي زينتي</t>
  </si>
  <si>
    <t>ساير گياهان آپارتماني</t>
  </si>
  <si>
    <t>آمار و اطلاعات مربوط به کشت و توليد درخت و درختچه هاي  زينتي  در گلخانه  استان اصفهان در سال 1392
( جدول شماره  3 )</t>
  </si>
  <si>
    <t>ميزان توليد
(اصله)</t>
  </si>
  <si>
    <t>عملکرد (اصله 
 در متر مربع)</t>
  </si>
  <si>
    <t>انواع كاج</t>
  </si>
  <si>
    <t>انواع سرو</t>
  </si>
  <si>
    <t>انواع سدروس</t>
  </si>
  <si>
    <t>جوني پروس</t>
  </si>
  <si>
    <t>نوئل</t>
  </si>
  <si>
    <t>بوته رز</t>
  </si>
  <si>
    <t>برگ بو</t>
  </si>
  <si>
    <t>اقاقيا</t>
  </si>
  <si>
    <t>چنار</t>
  </si>
  <si>
    <t>به ژاپني</t>
  </si>
  <si>
    <t>ياس زرد</t>
  </si>
  <si>
    <t xml:space="preserve">شير خشت </t>
  </si>
  <si>
    <t>پيروكانتا</t>
  </si>
  <si>
    <t>زرشك زينتي</t>
  </si>
  <si>
    <t>نخل زينتي</t>
  </si>
  <si>
    <t>توري</t>
  </si>
  <si>
    <t>گل كاغذي</t>
  </si>
  <si>
    <t>شمشاد</t>
  </si>
  <si>
    <t>ترون (برگ نو)</t>
  </si>
  <si>
    <t>سرخدار</t>
  </si>
  <si>
    <t>بيد قرمز</t>
  </si>
  <si>
    <t xml:space="preserve">ساير </t>
  </si>
  <si>
    <t>آمار و اطلاعات مربوط به کشت و توليد درخت و درختچه هاي  زينتي  در فضای باز استان اصفهان در سال 1392
( جدول شماره  4 )</t>
  </si>
  <si>
    <t xml:space="preserve"> سطح فضاي باز 
(متر مربع)</t>
  </si>
  <si>
    <t>آمار و اطلاعات مربوط به کشت و توليد گلهای فصلی-نشائی  در گلخانه استان اصفهان در سال 1392
( جدول شماره  5 )</t>
  </si>
  <si>
    <t>ميزان توليد
(نشاء)</t>
  </si>
  <si>
    <t>عملکرد (نشاء
 در متر مربع)</t>
  </si>
  <si>
    <t>شب بو گلدانی</t>
  </si>
  <si>
    <t>بنفشه</t>
  </si>
  <si>
    <t>اطلسی</t>
  </si>
  <si>
    <t>شاهپسند</t>
  </si>
  <si>
    <t>پامچال</t>
  </si>
  <si>
    <t>جعفری</t>
  </si>
  <si>
    <t>همیشه بهار</t>
  </si>
  <si>
    <t>میمون</t>
  </si>
  <si>
    <t>سلوی</t>
  </si>
  <si>
    <t>لادن</t>
  </si>
  <si>
    <t>تاج خروس</t>
  </si>
  <si>
    <t>شمعدانی</t>
  </si>
  <si>
    <t>ابری</t>
  </si>
  <si>
    <t>قرنفل</t>
  </si>
  <si>
    <t>مینا چمنی</t>
  </si>
  <si>
    <t>ناز آفتابی</t>
  </si>
  <si>
    <t>انواع سنبل گلدانی</t>
  </si>
  <si>
    <t>انواع لاله گلدانی</t>
  </si>
  <si>
    <t>کوکب</t>
  </si>
  <si>
    <t>آهار</t>
  </si>
  <si>
    <t>تاج الملوک</t>
  </si>
  <si>
    <t>آلاله</t>
  </si>
  <si>
    <t>آنمون</t>
  </si>
  <si>
    <t>شب بو زرد</t>
  </si>
  <si>
    <t>رعنا زیبا</t>
  </si>
  <si>
    <t>زبان در قفا</t>
  </si>
  <si>
    <t>آمار و اطلاعات مربوط به کشت و توليد گلهای فصلی-نشائی  فضای باز استان اصفهان در سال 1392
( جدول شماره  6 )</t>
  </si>
  <si>
    <t>فضاي باز 
(متر مربع)</t>
  </si>
  <si>
    <t>آمار و اطلاعات مربوط به کشت و توليد پياز و پيازچه گل و گياهان زينتی استان اصفهان در سال 1392
(جدول شماره 7)</t>
  </si>
  <si>
    <t>سطح زير کشت توليد
 پياز و پیازچه
(متر مربع)</t>
  </si>
  <si>
    <t>ميزان توليد پياز
(عدد)</t>
  </si>
  <si>
    <t>ميزان توليد پيازچه
(عدد)</t>
  </si>
  <si>
    <t>تعداد بهره برداران 
(نفر)</t>
  </si>
  <si>
    <t>مناطق عمده تولید</t>
  </si>
  <si>
    <t>نرگس</t>
  </si>
  <si>
    <t>لاله</t>
  </si>
  <si>
    <t>آماريليس</t>
  </si>
  <si>
    <t>ساير</t>
  </si>
  <si>
    <t>آمار گل و گياهان زينتي استان اصفهان در سال 1392
جدول شماره 8</t>
  </si>
  <si>
    <t>تعداد توليد كننده يا واحد توليدی</t>
  </si>
  <si>
    <t>تعداد شاغلين
(نفر)</t>
  </si>
  <si>
    <t>مساحت گلخانه
شيشه ای
(مترمربع)</t>
  </si>
  <si>
    <t>مساحت گلخانه فلزی با پوشش پلاستيک (مترمربع)</t>
  </si>
  <si>
    <t>مساحت گلخانه
چوبی
(مترمربع)</t>
  </si>
  <si>
    <t>مساحت گلخانه
خانگی
(مترمربع)</t>
  </si>
  <si>
    <t xml:space="preserve"> جمع سطح گلخانه هاي موجود (متر مربع)</t>
  </si>
  <si>
    <t>سطح زير كشت  فضای آزاد
(مترمربع)</t>
  </si>
  <si>
    <t xml:space="preserve"> سطح كل
 (گلخانه +  فضاي باز) 
(متر مربع)</t>
  </si>
  <si>
    <t xml:space="preserve">برخوار </t>
  </si>
  <si>
    <t>دهاقان</t>
  </si>
  <si>
    <t xml:space="preserve">سميرم </t>
  </si>
  <si>
    <r>
      <t xml:space="preserve">مساحت كل گلخانه ها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گلخانه شيشه ای </t>
    </r>
    <r>
      <rPr>
        <b/>
        <sz val="10"/>
        <rFont val="B Zar"/>
        <family val="0"/>
      </rPr>
      <t xml:space="preserve">+ </t>
    </r>
    <r>
      <rPr>
        <b/>
        <sz val="9"/>
        <rFont val="B Zar"/>
        <family val="0"/>
      </rPr>
      <t xml:space="preserve">مساحت گلخانه فلزی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گلخانه چوبی + مساحت گلخانه خانگی</t>
    </r>
  </si>
  <si>
    <r>
      <t xml:space="preserve">کل سطح زير کشت گل و گياهان زينتی </t>
    </r>
    <r>
      <rPr>
        <b/>
        <sz val="10"/>
        <rFont val="B Zar"/>
        <family val="0"/>
      </rPr>
      <t>=</t>
    </r>
    <r>
      <rPr>
        <b/>
        <sz val="9"/>
        <rFont val="B Zar"/>
        <family val="0"/>
      </rPr>
      <t xml:space="preserve"> مساحت  کل گلخانه ها </t>
    </r>
    <r>
      <rPr>
        <b/>
        <sz val="10"/>
        <rFont val="B Zar"/>
        <family val="0"/>
      </rPr>
      <t>+</t>
    </r>
    <r>
      <rPr>
        <b/>
        <sz val="9"/>
        <rFont val="B Zar"/>
        <family val="0"/>
      </rPr>
      <t xml:space="preserve"> مساحت فضای آزاد</t>
    </r>
  </si>
  <si>
    <t>سطح نهال</t>
  </si>
  <si>
    <t>سطح بارور</t>
  </si>
  <si>
    <t>جمع سطح</t>
  </si>
  <si>
    <t>سطح كا شت وتوليد   محصولات دائمي استان اصفهان  سا ل زراعي 91-92</t>
  </si>
  <si>
    <t>سطح: هکتار ، تولید: تن</t>
  </si>
  <si>
    <t>سطح كا شت ،توليد و عملكرد محصولات دائمي شهرستان نطنز سا ل زراعي 91-92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</si>
</sst>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Nazanin"/>
      <family val="0"/>
    </font>
    <font>
      <sz val="10"/>
      <name val="Arial"/>
      <family val="2"/>
    </font>
    <font>
      <sz val="11"/>
      <name val="B Titr"/>
      <family val="0"/>
    </font>
    <font>
      <sz val="10"/>
      <name val="B Homa"/>
      <family val="0"/>
    </font>
    <font>
      <sz val="12"/>
      <name val="B Titr"/>
      <family val="0"/>
    </font>
    <font>
      <sz val="14"/>
      <name val="B Traffic"/>
      <family val="0"/>
    </font>
    <font>
      <sz val="12"/>
      <name val="Zar"/>
      <family val="0"/>
    </font>
    <font>
      <sz val="11"/>
      <name val="Zar"/>
      <family val="0"/>
    </font>
    <font>
      <b/>
      <sz val="14"/>
      <name val="B Zar"/>
      <family val="0"/>
    </font>
    <font>
      <b/>
      <sz val="12"/>
      <name val="B Zar"/>
      <family val="0"/>
    </font>
    <font>
      <b/>
      <sz val="16"/>
      <name val="B Zar"/>
      <family val="0"/>
    </font>
    <font>
      <sz val="11"/>
      <name val="B Traffic"/>
      <family val="0"/>
    </font>
    <font>
      <b/>
      <sz val="12"/>
      <name val="B Traffic"/>
      <family val="0"/>
    </font>
    <font>
      <b/>
      <sz val="14"/>
      <name val="B Traffic"/>
      <family val="0"/>
    </font>
    <font>
      <b/>
      <sz val="9"/>
      <name val="Zar"/>
      <family val="0"/>
    </font>
    <font>
      <b/>
      <sz val="10"/>
      <name val="B Zar"/>
      <family val="0"/>
    </font>
    <font>
      <sz val="12"/>
      <name val="B Zar"/>
      <family val="0"/>
    </font>
    <font>
      <b/>
      <sz val="12"/>
      <name val="B Roya"/>
      <family val="0"/>
    </font>
    <font>
      <sz val="10"/>
      <name val="B Zar"/>
      <family val="0"/>
    </font>
    <font>
      <b/>
      <sz val="9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6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19" borderId="0" xfId="0" applyFont="1" applyFill="1" applyBorder="1" applyAlignment="1">
      <alignment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0" xfId="57" applyFont="1" applyBorder="1" applyAlignment="1">
      <alignment readingOrder="2"/>
      <protection/>
    </xf>
    <xf numFmtId="0" fontId="3" fillId="0" borderId="0" xfId="57" applyAlignment="1">
      <alignment readingOrder="2"/>
      <protection/>
    </xf>
    <xf numFmtId="0" fontId="6" fillId="0" borderId="0" xfId="57" applyFont="1" applyBorder="1" applyAlignment="1">
      <alignment vertical="top" wrapText="1" readingOrder="2"/>
      <protection/>
    </xf>
    <xf numFmtId="0" fontId="8" fillId="0" borderId="0" xfId="57" applyFont="1" applyBorder="1" applyAlignment="1">
      <alignment horizontal="centerContinuous" vertical="center" readingOrder="2"/>
      <protection/>
    </xf>
    <xf numFmtId="0" fontId="8" fillId="0" borderId="0" xfId="57" applyFont="1" applyBorder="1" applyAlignment="1">
      <alignment vertical="center" readingOrder="2"/>
      <protection/>
    </xf>
    <xf numFmtId="0" fontId="9" fillId="0" borderId="0" xfId="57" applyFont="1" applyBorder="1" applyAlignment="1">
      <alignment horizontal="center" vertical="center" readingOrder="2"/>
      <protection/>
    </xf>
    <xf numFmtId="0" fontId="7" fillId="0" borderId="13" xfId="57" applyFont="1" applyBorder="1" applyAlignment="1">
      <alignment horizontal="center" vertical="center" readingOrder="2"/>
      <protection/>
    </xf>
    <xf numFmtId="0" fontId="7" fillId="0" borderId="13" xfId="57" applyFont="1" applyBorder="1" applyAlignment="1">
      <alignment horizontal="center" vertical="center" wrapText="1" readingOrder="2"/>
      <protection/>
    </xf>
    <xf numFmtId="0" fontId="10" fillId="0" borderId="14" xfId="57" applyFont="1" applyBorder="1" applyAlignment="1">
      <alignment horizontal="center" vertical="center" readingOrder="2"/>
      <protection/>
    </xf>
    <xf numFmtId="0" fontId="11" fillId="0" borderId="15" xfId="57" applyFont="1" applyBorder="1" applyAlignment="1">
      <alignment horizontal="right" vertical="center" readingOrder="2"/>
      <protection/>
    </xf>
    <xf numFmtId="3" fontId="10" fillId="0" borderId="10" xfId="57" applyNumberFormat="1" applyFont="1" applyBorder="1" applyAlignment="1">
      <alignment horizontal="center" vertical="center" readingOrder="2"/>
      <protection/>
    </xf>
    <xf numFmtId="3" fontId="10" fillId="0" borderId="15" xfId="57" applyNumberFormat="1" applyFont="1" applyBorder="1" applyAlignment="1">
      <alignment horizontal="center" vertical="center" readingOrder="2"/>
      <protection/>
    </xf>
    <xf numFmtId="3" fontId="10" fillId="0" borderId="16" xfId="57" applyNumberFormat="1" applyFont="1" applyBorder="1" applyAlignment="1">
      <alignment horizontal="center" vertical="center" readingOrder="2"/>
      <protection/>
    </xf>
    <xf numFmtId="3" fontId="3" fillId="0" borderId="0" xfId="57" applyNumberFormat="1" applyAlignment="1">
      <alignment readingOrder="2"/>
      <protection/>
    </xf>
    <xf numFmtId="0" fontId="10" fillId="0" borderId="17" xfId="57" applyFont="1" applyBorder="1" applyAlignment="1">
      <alignment horizontal="center" vertical="center" readingOrder="2"/>
      <protection/>
    </xf>
    <xf numFmtId="0" fontId="11" fillId="0" borderId="10" xfId="57" applyFont="1" applyBorder="1" applyAlignment="1">
      <alignment horizontal="right" vertical="center" readingOrder="2"/>
      <protection/>
    </xf>
    <xf numFmtId="3" fontId="10" fillId="0" borderId="18" xfId="57" applyNumberFormat="1" applyFont="1" applyBorder="1" applyAlignment="1">
      <alignment horizontal="center" vertical="center" readingOrder="2"/>
      <protection/>
    </xf>
    <xf numFmtId="0" fontId="11" fillId="0" borderId="19" xfId="57" applyFont="1" applyBorder="1" applyAlignment="1">
      <alignment horizontal="right" vertical="center" readingOrder="2"/>
      <protection/>
    </xf>
    <xf numFmtId="0" fontId="11" fillId="0" borderId="20" xfId="57" applyFont="1" applyBorder="1" applyAlignment="1">
      <alignment horizontal="center" vertical="center" readingOrder="2"/>
      <protection/>
    </xf>
    <xf numFmtId="3" fontId="12" fillId="0" borderId="21" xfId="57" applyNumberFormat="1" applyFont="1" applyBorder="1" applyAlignment="1">
      <alignment horizontal="center" vertical="center" readingOrder="2"/>
      <protection/>
    </xf>
    <xf numFmtId="3" fontId="12" fillId="0" borderId="22" xfId="57" applyNumberFormat="1" applyFont="1" applyBorder="1" applyAlignment="1">
      <alignment horizontal="center" vertical="center" readingOrder="2"/>
      <protection/>
    </xf>
    <xf numFmtId="0" fontId="9" fillId="0" borderId="0" xfId="57" applyFont="1" applyBorder="1" applyAlignment="1">
      <alignment horizontal="right" vertical="center" readingOrder="2"/>
      <protection/>
    </xf>
    <xf numFmtId="0" fontId="8" fillId="0" borderId="0" xfId="57" applyFont="1" applyBorder="1" applyAlignment="1">
      <alignment horizontal="right" vertical="center" readingOrder="2"/>
      <protection/>
    </xf>
    <xf numFmtId="0" fontId="13" fillId="0" borderId="23" xfId="57" applyFont="1" applyBorder="1" applyAlignment="1">
      <alignment horizontal="center" vertical="center" wrapText="1" readingOrder="2"/>
      <protection/>
    </xf>
    <xf numFmtId="0" fontId="13" fillId="0" borderId="24" xfId="57" applyFont="1" applyBorder="1" applyAlignment="1">
      <alignment horizontal="center" vertical="center" wrapText="1" readingOrder="2"/>
      <protection/>
    </xf>
    <xf numFmtId="0" fontId="13" fillId="0" borderId="25" xfId="57" applyFont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 readingOrder="2"/>
      <protection/>
    </xf>
    <xf numFmtId="3" fontId="14" fillId="0" borderId="15" xfId="57" applyNumberFormat="1" applyFont="1" applyBorder="1" applyAlignment="1">
      <alignment horizontal="center" vertical="center" readingOrder="2"/>
      <protection/>
    </xf>
    <xf numFmtId="0" fontId="14" fillId="0" borderId="16" xfId="57" applyFont="1" applyBorder="1" applyAlignment="1">
      <alignment horizontal="right" wrapText="1" readingOrder="2"/>
      <protection/>
    </xf>
    <xf numFmtId="0" fontId="11" fillId="0" borderId="17" xfId="57" applyFont="1" applyBorder="1" applyAlignment="1">
      <alignment vertical="center" readingOrder="2"/>
      <protection/>
    </xf>
    <xf numFmtId="3" fontId="14" fillId="0" borderId="10" xfId="57" applyNumberFormat="1" applyFont="1" applyBorder="1" applyAlignment="1">
      <alignment horizontal="center" vertical="center" readingOrder="2"/>
      <protection/>
    </xf>
    <xf numFmtId="0" fontId="14" fillId="0" borderId="18" xfId="57" applyFont="1" applyBorder="1" applyAlignment="1">
      <alignment horizontal="right" wrapText="1" readingOrder="2"/>
      <protection/>
    </xf>
    <xf numFmtId="0" fontId="14" fillId="0" borderId="18" xfId="57" applyFont="1" applyBorder="1" applyAlignment="1">
      <alignment horizontal="right" readingOrder="2"/>
      <protection/>
    </xf>
    <xf numFmtId="0" fontId="11" fillId="0" borderId="26" xfId="57" applyFont="1" applyBorder="1" applyAlignment="1">
      <alignment vertical="center" readingOrder="2"/>
      <protection/>
    </xf>
    <xf numFmtId="3" fontId="14" fillId="0" borderId="13" xfId="57" applyNumberFormat="1" applyFont="1" applyBorder="1" applyAlignment="1">
      <alignment horizontal="center" vertical="center" readingOrder="2"/>
      <protection/>
    </xf>
    <xf numFmtId="0" fontId="11" fillId="0" borderId="27" xfId="57" applyFont="1" applyBorder="1" applyAlignment="1">
      <alignment horizontal="center" vertical="center" readingOrder="2"/>
      <protection/>
    </xf>
    <xf numFmtId="3" fontId="15" fillId="0" borderId="21" xfId="57" applyNumberFormat="1" applyFont="1" applyBorder="1" applyAlignment="1">
      <alignment horizontal="center" vertical="center" readingOrder="2"/>
      <protection/>
    </xf>
    <xf numFmtId="0" fontId="15" fillId="0" borderId="21" xfId="57" applyFont="1" applyBorder="1" applyAlignment="1">
      <alignment horizontal="center" vertical="center" readingOrder="2"/>
      <protection/>
    </xf>
    <xf numFmtId="0" fontId="14" fillId="0" borderId="22" xfId="57" applyFont="1" applyBorder="1" applyAlignment="1">
      <alignment horizontal="center" readingOrder="2"/>
      <protection/>
    </xf>
    <xf numFmtId="0" fontId="3" fillId="0" borderId="0" xfId="57" applyAlignment="1">
      <alignment horizontal="center" readingOrder="2"/>
      <protection/>
    </xf>
    <xf numFmtId="0" fontId="15" fillId="0" borderId="22" xfId="57" applyFont="1" applyBorder="1" applyAlignment="1">
      <alignment horizontal="center" vertical="center" readingOrder="2"/>
      <protection/>
    </xf>
    <xf numFmtId="0" fontId="3" fillId="0" borderId="0" xfId="55" applyAlignment="1">
      <alignment readingOrder="2"/>
      <protection/>
    </xf>
    <xf numFmtId="0" fontId="9" fillId="0" borderId="0" xfId="55" applyFont="1" applyBorder="1" applyAlignment="1">
      <alignment horizontal="right" vertical="center" readingOrder="2"/>
      <protection/>
    </xf>
    <xf numFmtId="0" fontId="8" fillId="0" borderId="0" xfId="55" applyFont="1" applyBorder="1" applyAlignment="1">
      <alignment horizontal="right" vertical="center" readingOrder="2"/>
      <protection/>
    </xf>
    <xf numFmtId="0" fontId="8" fillId="0" borderId="0" xfId="55" applyFont="1" applyBorder="1" applyAlignment="1">
      <alignment horizontal="centerContinuous" vertical="center" readingOrder="2"/>
      <protection/>
    </xf>
    <xf numFmtId="0" fontId="8" fillId="0" borderId="0" xfId="55" applyFont="1" applyBorder="1" applyAlignment="1">
      <alignment vertical="center" readingOrder="2"/>
      <protection/>
    </xf>
    <xf numFmtId="0" fontId="9" fillId="0" borderId="0" xfId="55" applyFont="1" applyBorder="1" applyAlignment="1">
      <alignment horizontal="center" vertical="center" readingOrder="2"/>
      <protection/>
    </xf>
    <xf numFmtId="0" fontId="13" fillId="0" borderId="25" xfId="55" applyFont="1" applyBorder="1" applyAlignment="1">
      <alignment horizontal="center" vertical="center" wrapText="1" readingOrder="2"/>
      <protection/>
    </xf>
    <xf numFmtId="0" fontId="11" fillId="0" borderId="14" xfId="55" applyFont="1" applyBorder="1" applyAlignment="1">
      <alignment vertical="center" readingOrder="2"/>
      <protection/>
    </xf>
    <xf numFmtId="0" fontId="14" fillId="0" borderId="16" xfId="55" applyFont="1" applyBorder="1" applyAlignment="1">
      <alignment horizontal="right" wrapText="1" readingOrder="2"/>
      <protection/>
    </xf>
    <xf numFmtId="0" fontId="11" fillId="0" borderId="17" xfId="55" applyFont="1" applyBorder="1" applyAlignment="1">
      <alignment vertical="center" readingOrder="2"/>
      <protection/>
    </xf>
    <xf numFmtId="0" fontId="14" fillId="0" borderId="18" xfId="55" applyFont="1" applyBorder="1" applyAlignment="1">
      <alignment horizontal="right" wrapText="1" readingOrder="2"/>
      <protection/>
    </xf>
    <xf numFmtId="0" fontId="14" fillId="0" borderId="18" xfId="55" applyFont="1" applyBorder="1" applyAlignment="1">
      <alignment horizontal="right" readingOrder="2"/>
      <protection/>
    </xf>
    <xf numFmtId="0" fontId="11" fillId="0" borderId="26" xfId="55" applyFont="1" applyBorder="1" applyAlignment="1">
      <alignment vertical="center" readingOrder="2"/>
      <protection/>
    </xf>
    <xf numFmtId="3" fontId="15" fillId="0" borderId="19" xfId="57" applyNumberFormat="1" applyFont="1" applyBorder="1" applyAlignment="1">
      <alignment horizontal="center" vertical="center" readingOrder="2"/>
      <protection/>
    </xf>
    <xf numFmtId="0" fontId="15" fillId="0" borderId="28" xfId="55" applyFont="1" applyBorder="1" applyAlignment="1">
      <alignment horizontal="center" vertical="center" readingOrder="2"/>
      <protection/>
    </xf>
    <xf numFmtId="0" fontId="11" fillId="0" borderId="20" xfId="55" applyFont="1" applyBorder="1" applyAlignment="1">
      <alignment horizontal="center" vertical="center" readingOrder="2"/>
      <protection/>
    </xf>
    <xf numFmtId="3" fontId="15" fillId="0" borderId="21" xfId="55" applyNumberFormat="1" applyFont="1" applyBorder="1" applyAlignment="1">
      <alignment horizontal="center" vertical="center" readingOrder="2"/>
      <protection/>
    </xf>
    <xf numFmtId="0" fontId="14" fillId="0" borderId="22" xfId="55" applyFont="1" applyBorder="1" applyAlignment="1">
      <alignment horizontal="center" readingOrder="2"/>
      <protection/>
    </xf>
    <xf numFmtId="0" fontId="3" fillId="0" borderId="0" xfId="55" applyAlignment="1">
      <alignment horizontal="center" readingOrder="2"/>
      <protection/>
    </xf>
    <xf numFmtId="0" fontId="16" fillId="0" borderId="0" xfId="55" applyFont="1" applyAlignment="1">
      <alignment vertical="center" readingOrder="2"/>
      <protection/>
    </xf>
    <xf numFmtId="3" fontId="15" fillId="0" borderId="10" xfId="57" applyNumberFormat="1" applyFont="1" applyBorder="1" applyAlignment="1">
      <alignment horizontal="center" vertical="center" readingOrder="2"/>
      <protection/>
    </xf>
    <xf numFmtId="0" fontId="16" fillId="0" borderId="0" xfId="57" applyFont="1" applyAlignment="1">
      <alignment vertical="center" readingOrder="2"/>
      <protection/>
    </xf>
    <xf numFmtId="0" fontId="17" fillId="0" borderId="14" xfId="57" applyFont="1" applyBorder="1" applyAlignment="1">
      <alignment horizontal="center" vertical="center" readingOrder="2"/>
      <protection/>
    </xf>
    <xf numFmtId="3" fontId="18" fillId="0" borderId="15" xfId="57" applyNumberFormat="1" applyFont="1" applyBorder="1" applyAlignment="1">
      <alignment horizontal="center" vertical="center" readingOrder="2"/>
      <protection/>
    </xf>
    <xf numFmtId="0" fontId="18" fillId="0" borderId="16" xfId="57" applyFont="1" applyBorder="1" applyAlignment="1">
      <alignment horizontal="center" readingOrder="2"/>
      <protection/>
    </xf>
    <xf numFmtId="0" fontId="17" fillId="0" borderId="29" xfId="57" applyFont="1" applyBorder="1" applyAlignment="1">
      <alignment horizontal="center" vertical="center" readingOrder="2"/>
      <protection/>
    </xf>
    <xf numFmtId="3" fontId="18" fillId="0" borderId="10" xfId="57" applyNumberFormat="1" applyFont="1" applyBorder="1" applyAlignment="1">
      <alignment horizontal="center" vertical="center" readingOrder="2"/>
      <protection/>
    </xf>
    <xf numFmtId="3" fontId="18" fillId="0" borderId="11" xfId="57" applyNumberFormat="1" applyFont="1" applyBorder="1" applyAlignment="1">
      <alignment horizontal="center" vertical="center" readingOrder="2"/>
      <protection/>
    </xf>
    <xf numFmtId="0" fontId="18" fillId="0" borderId="18" xfId="57" applyFont="1" applyBorder="1" applyAlignment="1">
      <alignment horizontal="center" readingOrder="2"/>
      <protection/>
    </xf>
    <xf numFmtId="0" fontId="17" fillId="0" borderId="17" xfId="57" applyFont="1" applyBorder="1" applyAlignment="1">
      <alignment horizontal="center" vertical="center" readingOrder="2"/>
      <protection/>
    </xf>
    <xf numFmtId="3" fontId="11" fillId="0" borderId="21" xfId="57" applyNumberFormat="1" applyFont="1" applyBorder="1" applyAlignment="1">
      <alignment horizontal="center" vertical="center" readingOrder="2"/>
      <protection/>
    </xf>
    <xf numFmtId="0" fontId="11" fillId="0" borderId="22" xfId="57" applyFont="1" applyBorder="1" applyAlignment="1">
      <alignment horizontal="center" vertical="center" readingOrder="2"/>
      <protection/>
    </xf>
    <xf numFmtId="0" fontId="17" fillId="0" borderId="0" xfId="57" applyFont="1" applyAlignment="1">
      <alignment readingOrder="2"/>
      <protection/>
    </xf>
    <xf numFmtId="3" fontId="14" fillId="0" borderId="0" xfId="57" applyNumberFormat="1" applyFont="1" applyBorder="1" applyAlignment="1">
      <alignment readingOrder="2"/>
      <protection/>
    </xf>
    <xf numFmtId="49" fontId="9" fillId="0" borderId="0" xfId="57" applyNumberFormat="1" applyFont="1" applyBorder="1" applyAlignment="1">
      <alignment horizontal="right" vertical="center" readingOrder="2"/>
      <protection/>
    </xf>
    <xf numFmtId="0" fontId="13" fillId="0" borderId="30" xfId="57" applyFont="1" applyBorder="1" applyAlignment="1">
      <alignment vertical="center" readingOrder="2"/>
      <protection/>
    </xf>
    <xf numFmtId="0" fontId="13" fillId="0" borderId="23" xfId="57" applyFont="1" applyBorder="1" applyAlignment="1">
      <alignment horizontal="center" vertical="center" readingOrder="2"/>
      <protection/>
    </xf>
    <xf numFmtId="0" fontId="18" fillId="0" borderId="14" xfId="57" applyFont="1" applyBorder="1" applyAlignment="1">
      <alignment horizontal="center" vertical="center" readingOrder="2"/>
      <protection/>
    </xf>
    <xf numFmtId="3" fontId="11" fillId="0" borderId="15" xfId="57" applyNumberFormat="1" applyFont="1" applyBorder="1" applyAlignment="1">
      <alignment horizontal="center" vertical="center" readingOrder="2"/>
      <protection/>
    </xf>
    <xf numFmtId="3" fontId="11" fillId="0" borderId="16" xfId="57" applyNumberFormat="1" applyFont="1" applyBorder="1" applyAlignment="1">
      <alignment horizontal="center" vertical="center" readingOrder="2"/>
      <protection/>
    </xf>
    <xf numFmtId="3" fontId="19" fillId="0" borderId="0" xfId="57" applyNumberFormat="1" applyFont="1" applyBorder="1" applyAlignment="1">
      <alignment horizontal="center" vertical="center" readingOrder="2"/>
      <protection/>
    </xf>
    <xf numFmtId="0" fontId="18" fillId="0" borderId="17" xfId="57" applyFont="1" applyBorder="1" applyAlignment="1">
      <alignment horizontal="center" vertical="center" readingOrder="2"/>
      <protection/>
    </xf>
    <xf numFmtId="3" fontId="11" fillId="0" borderId="10" xfId="57" applyNumberFormat="1" applyFont="1" applyBorder="1" applyAlignment="1">
      <alignment horizontal="center" vertical="center" readingOrder="2"/>
      <protection/>
    </xf>
    <xf numFmtId="3" fontId="11" fillId="0" borderId="18" xfId="57" applyNumberFormat="1" applyFont="1" applyBorder="1" applyAlignment="1">
      <alignment horizontal="center" vertical="center" readingOrder="2"/>
      <protection/>
    </xf>
    <xf numFmtId="0" fontId="11" fillId="0" borderId="10" xfId="57" applyFont="1" applyFill="1" applyBorder="1" applyAlignment="1">
      <alignment horizontal="center" vertical="center" readingOrder="2"/>
      <protection/>
    </xf>
    <xf numFmtId="3" fontId="11" fillId="0" borderId="10" xfId="57" applyNumberFormat="1" applyFont="1" applyFill="1" applyBorder="1" applyAlignment="1">
      <alignment horizontal="center" vertical="center" readingOrder="2"/>
      <protection/>
    </xf>
    <xf numFmtId="0" fontId="11" fillId="0" borderId="10" xfId="57" applyFont="1" applyBorder="1" applyAlignment="1">
      <alignment horizontal="center" vertical="center" readingOrder="2"/>
      <protection/>
    </xf>
    <xf numFmtId="3" fontId="11" fillId="0" borderId="31" xfId="57" applyNumberFormat="1" applyFont="1" applyBorder="1" applyAlignment="1">
      <alignment horizontal="center" vertical="center" readingOrder="2"/>
      <protection/>
    </xf>
    <xf numFmtId="3" fontId="11" fillId="0" borderId="19" xfId="57" applyNumberFormat="1" applyFont="1" applyBorder="1" applyAlignment="1">
      <alignment horizontal="center" vertical="center" readingOrder="2"/>
      <protection/>
    </xf>
    <xf numFmtId="0" fontId="11" fillId="0" borderId="21" xfId="57" applyFont="1" applyBorder="1" applyAlignment="1">
      <alignment horizontal="center" readingOrder="2"/>
      <protection/>
    </xf>
    <xf numFmtId="3" fontId="10" fillId="0" borderId="21" xfId="57" applyNumberFormat="1" applyFont="1" applyBorder="1" applyAlignment="1">
      <alignment horizontal="center" readingOrder="2"/>
      <protection/>
    </xf>
    <xf numFmtId="3" fontId="10" fillId="0" borderId="22" xfId="57" applyNumberFormat="1" applyFont="1" applyBorder="1" applyAlignment="1">
      <alignment horizontal="center" vertical="center" readingOrder="2"/>
      <protection/>
    </xf>
    <xf numFmtId="0" fontId="20" fillId="0" borderId="0" xfId="57" applyFont="1" applyAlignment="1">
      <alignment readingOrder="2"/>
      <protection/>
    </xf>
    <xf numFmtId="3" fontId="19" fillId="0" borderId="0" xfId="57" applyNumberFormat="1" applyFont="1" applyBorder="1" applyAlignment="1">
      <alignment horizontal="center" readingOrder="2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57" applyFont="1" applyBorder="1" applyAlignment="1">
      <alignment horizontal="center" readingOrder="2"/>
      <protection/>
    </xf>
    <xf numFmtId="0" fontId="6" fillId="0" borderId="0" xfId="57" applyFont="1" applyBorder="1" applyAlignment="1">
      <alignment horizontal="center" vertical="top" wrapText="1" readingOrder="2"/>
      <protection/>
    </xf>
    <xf numFmtId="0" fontId="21" fillId="0" borderId="0" xfId="57" applyFont="1" applyFill="1" applyBorder="1" applyAlignment="1">
      <alignment horizontal="right" vertical="center" wrapText="1" readingOrder="2"/>
      <protection/>
    </xf>
    <xf numFmtId="0" fontId="13" fillId="0" borderId="32" xfId="57" applyFont="1" applyBorder="1" applyAlignment="1">
      <alignment horizontal="center" vertical="center" readingOrder="2"/>
      <protection/>
    </xf>
    <xf numFmtId="0" fontId="13" fillId="0" borderId="33" xfId="57" applyFont="1" applyBorder="1" applyAlignment="1">
      <alignment horizontal="center" vertical="center" readingOrder="2"/>
      <protection/>
    </xf>
    <xf numFmtId="0" fontId="13" fillId="0" borderId="23" xfId="57" applyFont="1" applyBorder="1" applyAlignment="1">
      <alignment horizontal="center" vertical="center" wrapText="1" readingOrder="2"/>
      <protection/>
    </xf>
    <xf numFmtId="0" fontId="13" fillId="0" borderId="34" xfId="57" applyFont="1" applyBorder="1" applyAlignment="1">
      <alignment horizontal="center" vertical="center" wrapText="1" readingOrder="2"/>
      <protection/>
    </xf>
    <xf numFmtId="0" fontId="13" fillId="0" borderId="24" xfId="57" applyFont="1" applyBorder="1" applyAlignment="1">
      <alignment horizontal="center" vertical="center" wrapText="1" readingOrder="2"/>
      <protection/>
    </xf>
    <xf numFmtId="0" fontId="13" fillId="0" borderId="35" xfId="57" applyFont="1" applyBorder="1" applyAlignment="1">
      <alignment horizontal="center" vertical="center" wrapText="1" readingOrder="2"/>
      <protection/>
    </xf>
    <xf numFmtId="0" fontId="13" fillId="0" borderId="30" xfId="57" applyFont="1" applyBorder="1" applyAlignment="1">
      <alignment horizontal="center" vertical="center" wrapText="1" readingOrder="2"/>
      <protection/>
    </xf>
    <xf numFmtId="0" fontId="13" fillId="0" borderId="36" xfId="57" applyFont="1" applyBorder="1" applyAlignment="1">
      <alignment horizontal="center" vertical="center" wrapText="1" readingOrder="2"/>
      <protection/>
    </xf>
    <xf numFmtId="0" fontId="13" fillId="0" borderId="25" xfId="57" applyFont="1" applyBorder="1" applyAlignment="1">
      <alignment horizontal="center" vertical="center" wrapText="1" readingOrder="2"/>
      <protection/>
    </xf>
    <xf numFmtId="0" fontId="13" fillId="0" borderId="37" xfId="57" applyFont="1" applyBorder="1" applyAlignment="1">
      <alignment horizontal="center" vertical="center" wrapText="1" readingOrder="2"/>
      <protection/>
    </xf>
    <xf numFmtId="0" fontId="13" fillId="0" borderId="38" xfId="57" applyFont="1" applyBorder="1" applyAlignment="1">
      <alignment horizontal="center" vertical="center" wrapText="1" readingOrder="2"/>
      <protection/>
    </xf>
    <xf numFmtId="0" fontId="5" fillId="0" borderId="0" xfId="55" applyFont="1" applyBorder="1" applyAlignment="1">
      <alignment horizontal="center" readingOrder="2"/>
      <protection/>
    </xf>
    <xf numFmtId="0" fontId="6" fillId="0" borderId="0" xfId="55" applyFont="1" applyBorder="1" applyAlignment="1">
      <alignment horizontal="center" vertical="top" wrapText="1" readingOrder="2"/>
      <protection/>
    </xf>
    <xf numFmtId="0" fontId="13" fillId="0" borderId="30" xfId="55" applyFont="1" applyBorder="1" applyAlignment="1">
      <alignment horizontal="center" vertical="center" wrapText="1" readingOrder="2"/>
      <protection/>
    </xf>
    <xf numFmtId="0" fontId="13" fillId="0" borderId="36" xfId="55" applyFont="1" applyBorder="1" applyAlignment="1">
      <alignment horizontal="center" vertical="center" wrapText="1" readingOrder="2"/>
      <protection/>
    </xf>
    <xf numFmtId="0" fontId="13" fillId="0" borderId="23" xfId="55" applyFont="1" applyBorder="1" applyAlignment="1">
      <alignment horizontal="center" vertical="center" wrapText="1" readingOrder="2"/>
      <protection/>
    </xf>
    <xf numFmtId="0" fontId="13" fillId="0" borderId="34" xfId="55" applyFont="1" applyBorder="1" applyAlignment="1">
      <alignment horizontal="center" vertical="center" wrapText="1" readingOrder="2"/>
      <protection/>
    </xf>
    <xf numFmtId="0" fontId="13" fillId="0" borderId="24" xfId="55" applyFont="1" applyBorder="1" applyAlignment="1">
      <alignment horizontal="center" vertical="center" wrapText="1" readingOrder="2"/>
      <protection/>
    </xf>
    <xf numFmtId="0" fontId="13" fillId="0" borderId="35" xfId="55" applyFont="1" applyBorder="1" applyAlignment="1">
      <alignment horizontal="center" vertical="center" wrapText="1" readingOrder="2"/>
      <protection/>
    </xf>
    <xf numFmtId="0" fontId="13" fillId="0" borderId="37" xfId="55" applyFont="1" applyBorder="1" applyAlignment="1">
      <alignment horizontal="center" vertical="center" wrapText="1" readingOrder="2"/>
      <protection/>
    </xf>
    <xf numFmtId="0" fontId="13" fillId="0" borderId="38" xfId="55" applyFont="1" applyBorder="1" applyAlignment="1">
      <alignment horizontal="center" vertical="center" wrapText="1" readingOrder="2"/>
      <protection/>
    </xf>
    <xf numFmtId="0" fontId="16" fillId="0" borderId="0" xfId="57" applyFont="1" applyAlignment="1">
      <alignment horizontal="right" vertical="center" readingOrder="2"/>
      <protection/>
    </xf>
    <xf numFmtId="0" fontId="3" fillId="0" borderId="0" xfId="57" applyAlignment="1">
      <alignment horizontal="center" readingOrder="2"/>
      <protection/>
    </xf>
    <xf numFmtId="0" fontId="13" fillId="0" borderId="32" xfId="57" applyFont="1" applyBorder="1" applyAlignment="1">
      <alignment horizontal="center" vertical="center" wrapText="1" readingOrder="2"/>
      <protection/>
    </xf>
    <xf numFmtId="0" fontId="13" fillId="0" borderId="33" xfId="57" applyFont="1" applyBorder="1" applyAlignment="1">
      <alignment horizontal="center" vertical="center" wrapText="1" readingOrder="2"/>
      <protection/>
    </xf>
    <xf numFmtId="0" fontId="4" fillId="0" borderId="39" xfId="57" applyFont="1" applyBorder="1" applyAlignment="1">
      <alignment horizontal="center" vertical="top" wrapText="1" readingOrder="2"/>
      <protection/>
    </xf>
    <xf numFmtId="0" fontId="7" fillId="0" borderId="32" xfId="57" applyFont="1" applyBorder="1" applyAlignment="1">
      <alignment horizontal="center" vertical="center" readingOrder="2"/>
      <protection/>
    </xf>
    <xf numFmtId="0" fontId="7" fillId="0" borderId="33" xfId="57" applyFont="1" applyBorder="1" applyAlignment="1">
      <alignment horizontal="center" vertical="center" readingOrder="2"/>
      <protection/>
    </xf>
    <xf numFmtId="0" fontId="7" fillId="0" borderId="23" xfId="57" applyFont="1" applyBorder="1" applyAlignment="1">
      <alignment horizontal="center" vertical="center" readingOrder="2"/>
      <protection/>
    </xf>
    <xf numFmtId="0" fontId="7" fillId="0" borderId="34" xfId="57" applyFont="1" applyBorder="1" applyAlignment="1">
      <alignment horizontal="center" vertical="center" readingOrder="2"/>
      <protection/>
    </xf>
    <xf numFmtId="0" fontId="7" fillId="0" borderId="40" xfId="57" applyFont="1" applyBorder="1" applyAlignment="1">
      <alignment horizontal="center" vertical="center" wrapText="1" readingOrder="2"/>
      <protection/>
    </xf>
    <xf numFmtId="0" fontId="7" fillId="0" borderId="41" xfId="57" applyFont="1" applyBorder="1" applyAlignment="1">
      <alignment horizontal="center" vertical="center" wrapText="1" readingOrder="2"/>
      <protection/>
    </xf>
    <xf numFmtId="0" fontId="7" fillId="0" borderId="42" xfId="57" applyFont="1" applyBorder="1" applyAlignment="1">
      <alignment horizontal="center" vertical="center" wrapText="1" readingOrder="2"/>
      <protection/>
    </xf>
    <xf numFmtId="0" fontId="7" fillId="0" borderId="24" xfId="57" applyFont="1" applyBorder="1" applyAlignment="1">
      <alignment horizontal="center" vertical="center" wrapText="1" readingOrder="2"/>
      <protection/>
    </xf>
    <xf numFmtId="0" fontId="7" fillId="0" borderId="35" xfId="57" applyFont="1" applyBorder="1" applyAlignment="1">
      <alignment horizontal="center" vertical="center" wrapText="1" readingOrder="2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10-%20Seif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01-%20Shakheh%20Boride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02-%20Apartema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03-%20Derakhtcheh%20Golkhane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04-%20Derakhtcheh%20Fazaye%20Baa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05-%20Neshaii%20Golkhan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06-%20Neshaii%20Fazaye%20Baa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mar%20Gol%20Va%20Golkhaneh%2092\07-%20Piazch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برخوار"/>
      <sheetName val="تیران و کرون"/>
      <sheetName val="چادگان"/>
      <sheetName val="خمینی شهر"/>
      <sheetName val="خوانسار"/>
      <sheetName val="دهاقان"/>
      <sheetName val="سمیرم"/>
      <sheetName val="شاهین شهر"/>
      <sheetName val="شهرضا"/>
      <sheetName val="فریدونشهر"/>
      <sheetName val="فلاورجان"/>
      <sheetName val="کاشان"/>
      <sheetName val="گلپایگان"/>
      <sheetName val="لنجان"/>
      <sheetName val="مبارکه"/>
      <sheetName val="نائین"/>
      <sheetName val="نجف آباد"/>
      <sheetName val="نطنز"/>
      <sheetName val="روکش"/>
    </sheetNames>
    <sheetDataSet>
      <sheetData sheetId="1">
        <row r="15">
          <cell r="C15">
            <v>0</v>
          </cell>
          <cell r="D15">
            <v>58400</v>
          </cell>
          <cell r="F15">
            <v>58400</v>
          </cell>
          <cell r="H15">
            <v>496</v>
          </cell>
        </row>
      </sheetData>
      <sheetData sheetId="2">
        <row r="15">
          <cell r="C15">
            <v>150000</v>
          </cell>
          <cell r="D15">
            <v>756560</v>
          </cell>
          <cell r="F15">
            <v>906560</v>
          </cell>
          <cell r="H15">
            <v>24274.8</v>
          </cell>
        </row>
      </sheetData>
      <sheetData sheetId="3">
        <row r="15">
          <cell r="C15">
            <v>20000</v>
          </cell>
          <cell r="D15">
            <v>90000</v>
          </cell>
          <cell r="F15">
            <v>110000</v>
          </cell>
          <cell r="H15">
            <v>1660</v>
          </cell>
        </row>
      </sheetData>
      <sheetData sheetId="4">
        <row r="15">
          <cell r="C15">
            <v>0</v>
          </cell>
          <cell r="D15">
            <v>405500</v>
          </cell>
          <cell r="F15">
            <v>405500</v>
          </cell>
          <cell r="H15">
            <v>8914</v>
          </cell>
        </row>
      </sheetData>
      <sheetData sheetId="5">
        <row r="15">
          <cell r="C15">
            <v>0</v>
          </cell>
          <cell r="D15">
            <v>3000</v>
          </cell>
          <cell r="F15">
            <v>3000</v>
          </cell>
          <cell r="H15">
            <v>70</v>
          </cell>
        </row>
      </sheetData>
      <sheetData sheetId="6">
        <row r="15">
          <cell r="C15">
            <v>17000</v>
          </cell>
          <cell r="D15">
            <v>15000</v>
          </cell>
          <cell r="F15">
            <v>32000</v>
          </cell>
          <cell r="H15">
            <v>460</v>
          </cell>
        </row>
      </sheetData>
      <sheetData sheetId="7">
        <row r="15">
          <cell r="C15">
            <v>0</v>
          </cell>
          <cell r="D15">
            <v>20200</v>
          </cell>
          <cell r="F15">
            <v>20200</v>
          </cell>
          <cell r="H15">
            <v>81</v>
          </cell>
        </row>
      </sheetData>
      <sheetData sheetId="8">
        <row r="15">
          <cell r="C15">
            <v>20000</v>
          </cell>
          <cell r="D15">
            <v>914000</v>
          </cell>
          <cell r="F15">
            <v>934000</v>
          </cell>
          <cell r="H15">
            <v>17950</v>
          </cell>
        </row>
      </sheetData>
      <sheetData sheetId="9">
        <row r="15">
          <cell r="C15">
            <v>0</v>
          </cell>
          <cell r="D15">
            <v>5000</v>
          </cell>
          <cell r="F15">
            <v>5000</v>
          </cell>
          <cell r="H15">
            <v>100</v>
          </cell>
        </row>
      </sheetData>
      <sheetData sheetId="10">
        <row r="15">
          <cell r="C15">
            <v>270000</v>
          </cell>
          <cell r="D15">
            <v>176100</v>
          </cell>
          <cell r="F15">
            <v>446100</v>
          </cell>
          <cell r="H15">
            <v>9109</v>
          </cell>
        </row>
      </sheetData>
      <sheetData sheetId="11">
        <row r="15">
          <cell r="C15">
            <v>0</v>
          </cell>
          <cell r="D15">
            <v>335000</v>
          </cell>
          <cell r="F15">
            <v>335000</v>
          </cell>
          <cell r="H15">
            <v>7130</v>
          </cell>
        </row>
      </sheetData>
      <sheetData sheetId="12">
        <row r="15">
          <cell r="C15">
            <v>0</v>
          </cell>
          <cell r="D15">
            <v>4900</v>
          </cell>
          <cell r="F15">
            <v>4900</v>
          </cell>
          <cell r="H15">
            <v>61</v>
          </cell>
        </row>
      </sheetData>
      <sheetData sheetId="13">
        <row r="15">
          <cell r="C15">
            <v>3828000</v>
          </cell>
          <cell r="D15">
            <v>323000</v>
          </cell>
          <cell r="F15">
            <v>4151000</v>
          </cell>
          <cell r="H15">
            <v>69976</v>
          </cell>
        </row>
      </sheetData>
      <sheetData sheetId="14">
        <row r="15">
          <cell r="C15">
            <v>0</v>
          </cell>
          <cell r="D15">
            <v>93580</v>
          </cell>
          <cell r="F15">
            <v>93580</v>
          </cell>
          <cell r="H15">
            <v>1532</v>
          </cell>
        </row>
      </sheetData>
      <sheetData sheetId="15">
        <row r="15">
          <cell r="C15">
            <v>0</v>
          </cell>
          <cell r="D15">
            <v>19500</v>
          </cell>
          <cell r="F15">
            <v>19500</v>
          </cell>
          <cell r="H15">
            <v>400.5</v>
          </cell>
        </row>
      </sheetData>
      <sheetData sheetId="16">
        <row r="15">
          <cell r="C15">
            <v>2000</v>
          </cell>
          <cell r="D15">
            <v>5000</v>
          </cell>
          <cell r="F15">
            <v>7000</v>
          </cell>
          <cell r="H15">
            <v>160</v>
          </cell>
        </row>
      </sheetData>
      <sheetData sheetId="17">
        <row r="15">
          <cell r="C15">
            <v>1470000</v>
          </cell>
          <cell r="D15">
            <v>230000</v>
          </cell>
          <cell r="F15">
            <v>1700000</v>
          </cell>
          <cell r="H15">
            <v>32070</v>
          </cell>
        </row>
      </sheetData>
      <sheetData sheetId="18">
        <row r="15">
          <cell r="C15">
            <v>0</v>
          </cell>
          <cell r="D15">
            <v>12000</v>
          </cell>
          <cell r="F15">
            <v>12000</v>
          </cell>
          <cell r="H15">
            <v>150</v>
          </cell>
        </row>
      </sheetData>
      <sheetData sheetId="19">
        <row r="15">
          <cell r="C15">
            <v>3000</v>
          </cell>
          <cell r="D15">
            <v>170330</v>
          </cell>
          <cell r="F15">
            <v>173330</v>
          </cell>
          <cell r="H15">
            <v>3004</v>
          </cell>
        </row>
      </sheetData>
      <sheetData sheetId="20">
        <row r="15">
          <cell r="C15">
            <v>0</v>
          </cell>
          <cell r="D15">
            <v>42500</v>
          </cell>
          <cell r="F15">
            <v>42500</v>
          </cell>
          <cell r="H15">
            <v>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اصفهان"/>
      <sheetName val="تیران و کرون"/>
      <sheetName val="چادگان"/>
      <sheetName val="خمینی شهر"/>
      <sheetName val="خوانسار"/>
      <sheetName val="دهاقان"/>
      <sheetName val="شهرضا"/>
      <sheetName val="فریدن"/>
      <sheetName val="فریدونشهر"/>
      <sheetName val="فلاورجان"/>
      <sheetName val="گلپایگان"/>
      <sheetName val="مبارکه"/>
      <sheetName val="نجف آباد"/>
    </sheetNames>
    <sheetDataSet>
      <sheetData sheetId="1">
        <row r="6">
          <cell r="E6">
            <v>30000</v>
          </cell>
          <cell r="F6">
            <v>38900</v>
          </cell>
          <cell r="I6">
            <v>7579000</v>
          </cell>
          <cell r="K6">
            <v>10</v>
          </cell>
          <cell r="L6">
            <v>10</v>
          </cell>
        </row>
        <row r="10">
          <cell r="C10">
            <v>1250</v>
          </cell>
          <cell r="I10">
            <v>100000</v>
          </cell>
          <cell r="K10">
            <v>1</v>
          </cell>
          <cell r="L10">
            <v>1</v>
          </cell>
        </row>
      </sheetData>
      <sheetData sheetId="2">
        <row r="6">
          <cell r="F6">
            <v>8000</v>
          </cell>
          <cell r="I6">
            <v>960000</v>
          </cell>
          <cell r="K6">
            <v>3</v>
          </cell>
          <cell r="L6">
            <v>5</v>
          </cell>
        </row>
      </sheetData>
      <sheetData sheetId="3">
        <row r="6">
          <cell r="F6">
            <v>4800</v>
          </cell>
          <cell r="I6">
            <v>480000</v>
          </cell>
          <cell r="K6">
            <v>1</v>
          </cell>
          <cell r="L6">
            <v>1</v>
          </cell>
        </row>
      </sheetData>
      <sheetData sheetId="4">
        <row r="6">
          <cell r="F6">
            <v>6500</v>
          </cell>
          <cell r="H6">
            <v>6500</v>
          </cell>
          <cell r="I6">
            <v>520000</v>
          </cell>
          <cell r="K6">
            <v>3</v>
          </cell>
          <cell r="L6">
            <v>3</v>
          </cell>
        </row>
        <row r="7">
          <cell r="F7">
            <v>3000</v>
          </cell>
          <cell r="I7">
            <v>100000</v>
          </cell>
          <cell r="K7">
            <v>2</v>
          </cell>
          <cell r="L7">
            <v>2</v>
          </cell>
        </row>
        <row r="8">
          <cell r="C8">
            <v>3000</v>
          </cell>
          <cell r="F8">
            <v>1500</v>
          </cell>
          <cell r="I8">
            <v>350000</v>
          </cell>
          <cell r="K8">
            <v>3</v>
          </cell>
          <cell r="L8">
            <v>3</v>
          </cell>
        </row>
        <row r="9">
          <cell r="F9">
            <v>1000</v>
          </cell>
          <cell r="I9">
            <v>100000</v>
          </cell>
          <cell r="K9">
            <v>1</v>
          </cell>
          <cell r="L9">
            <v>1</v>
          </cell>
        </row>
        <row r="10">
          <cell r="C10">
            <v>1500</v>
          </cell>
          <cell r="I10">
            <v>80000</v>
          </cell>
          <cell r="K10">
            <v>2</v>
          </cell>
          <cell r="L10">
            <v>2</v>
          </cell>
        </row>
        <row r="11">
          <cell r="F11">
            <v>3600</v>
          </cell>
          <cell r="H11">
            <v>3600</v>
          </cell>
          <cell r="I11">
            <v>180000</v>
          </cell>
          <cell r="K11">
            <v>1</v>
          </cell>
          <cell r="L11">
            <v>1</v>
          </cell>
        </row>
        <row r="12">
          <cell r="F12">
            <v>500</v>
          </cell>
          <cell r="H12">
            <v>500</v>
          </cell>
          <cell r="I12">
            <v>5000</v>
          </cell>
          <cell r="K12">
            <v>1</v>
          </cell>
          <cell r="L12">
            <v>1</v>
          </cell>
        </row>
        <row r="15">
          <cell r="C15">
            <v>1500</v>
          </cell>
          <cell r="I15">
            <v>125000</v>
          </cell>
          <cell r="K15">
            <v>1</v>
          </cell>
          <cell r="L15">
            <v>1</v>
          </cell>
        </row>
        <row r="18">
          <cell r="F18">
            <v>4000</v>
          </cell>
          <cell r="I18">
            <v>220000</v>
          </cell>
          <cell r="K18">
            <v>3</v>
          </cell>
          <cell r="L18">
            <v>3</v>
          </cell>
        </row>
        <row r="21">
          <cell r="F21">
            <v>1500</v>
          </cell>
          <cell r="I21">
            <v>120000</v>
          </cell>
          <cell r="K21">
            <v>2</v>
          </cell>
          <cell r="L21">
            <v>2</v>
          </cell>
        </row>
        <row r="22">
          <cell r="C22">
            <v>1600</v>
          </cell>
          <cell r="I22">
            <v>100000</v>
          </cell>
          <cell r="K22">
            <v>2</v>
          </cell>
          <cell r="L22">
            <v>2</v>
          </cell>
        </row>
        <row r="23">
          <cell r="C23">
            <v>4500</v>
          </cell>
          <cell r="F23">
            <v>4500</v>
          </cell>
          <cell r="I23">
            <v>360000</v>
          </cell>
          <cell r="K23">
            <v>3</v>
          </cell>
          <cell r="L23">
            <v>3</v>
          </cell>
        </row>
      </sheetData>
      <sheetData sheetId="5">
        <row r="6">
          <cell r="F6">
            <v>11000</v>
          </cell>
          <cell r="H6">
            <v>11000</v>
          </cell>
          <cell r="I6">
            <v>990000</v>
          </cell>
          <cell r="K6">
            <v>2</v>
          </cell>
          <cell r="L6">
            <v>2</v>
          </cell>
        </row>
      </sheetData>
      <sheetData sheetId="6">
        <row r="6">
          <cell r="F6">
            <v>20400</v>
          </cell>
          <cell r="H6">
            <v>20400</v>
          </cell>
          <cell r="I6">
            <v>2142000</v>
          </cell>
          <cell r="K6">
            <v>4</v>
          </cell>
          <cell r="L6">
            <v>7</v>
          </cell>
        </row>
        <row r="14">
          <cell r="F14">
            <v>6500</v>
          </cell>
          <cell r="H14">
            <v>6500</v>
          </cell>
          <cell r="I14">
            <v>600000</v>
          </cell>
          <cell r="K14">
            <v>2</v>
          </cell>
          <cell r="L14">
            <v>2</v>
          </cell>
        </row>
        <row r="18">
          <cell r="F18">
            <v>5000</v>
          </cell>
          <cell r="I18">
            <v>900000</v>
          </cell>
          <cell r="K18">
            <v>2</v>
          </cell>
          <cell r="L18">
            <v>2</v>
          </cell>
        </row>
        <row r="19">
          <cell r="F19">
            <v>35000</v>
          </cell>
          <cell r="I19">
            <v>6300000</v>
          </cell>
          <cell r="K19">
            <v>6</v>
          </cell>
          <cell r="L19">
            <v>6</v>
          </cell>
        </row>
      </sheetData>
      <sheetData sheetId="7">
        <row r="6">
          <cell r="F6">
            <v>3000</v>
          </cell>
          <cell r="I6">
            <v>330000</v>
          </cell>
          <cell r="K6">
            <v>2</v>
          </cell>
          <cell r="L6">
            <v>2</v>
          </cell>
        </row>
        <row r="12">
          <cell r="F12">
            <v>7000</v>
          </cell>
          <cell r="H12">
            <v>7000</v>
          </cell>
          <cell r="I12">
            <v>1050000</v>
          </cell>
          <cell r="K12">
            <v>2</v>
          </cell>
          <cell r="L12">
            <v>2</v>
          </cell>
        </row>
        <row r="18">
          <cell r="F18">
            <v>12000</v>
          </cell>
          <cell r="I18">
            <v>1920000</v>
          </cell>
          <cell r="K18">
            <v>3</v>
          </cell>
          <cell r="L18">
            <v>3</v>
          </cell>
        </row>
        <row r="19">
          <cell r="F19">
            <v>13000</v>
          </cell>
          <cell r="I19">
            <v>1820000</v>
          </cell>
          <cell r="K19">
            <v>2</v>
          </cell>
          <cell r="L19">
            <v>2</v>
          </cell>
        </row>
      </sheetData>
      <sheetData sheetId="8">
        <row r="6">
          <cell r="C6">
            <v>0</v>
          </cell>
          <cell r="E6">
            <v>0</v>
          </cell>
          <cell r="F6">
            <v>10000</v>
          </cell>
          <cell r="H6">
            <v>8000</v>
          </cell>
          <cell r="I6">
            <v>1100000</v>
          </cell>
          <cell r="K6">
            <v>4</v>
          </cell>
          <cell r="L6">
            <v>5</v>
          </cell>
        </row>
      </sheetData>
      <sheetData sheetId="9">
        <row r="6">
          <cell r="C6">
            <v>0</v>
          </cell>
          <cell r="D6">
            <v>0</v>
          </cell>
          <cell r="E6">
            <v>0</v>
          </cell>
          <cell r="F6">
            <v>5500</v>
          </cell>
          <cell r="H6">
            <v>0</v>
          </cell>
          <cell r="I6">
            <v>165000</v>
          </cell>
          <cell r="K6">
            <v>2</v>
          </cell>
          <cell r="L6">
            <v>2</v>
          </cell>
        </row>
      </sheetData>
      <sheetData sheetId="10">
        <row r="6">
          <cell r="F6">
            <v>18000</v>
          </cell>
          <cell r="H6">
            <v>7000</v>
          </cell>
          <cell r="I6">
            <v>1440000</v>
          </cell>
          <cell r="K6">
            <v>5</v>
          </cell>
          <cell r="L6">
            <v>5</v>
          </cell>
        </row>
        <row r="14">
          <cell r="F14">
            <v>6000</v>
          </cell>
          <cell r="H14">
            <v>6000</v>
          </cell>
          <cell r="I14">
            <v>420000</v>
          </cell>
          <cell r="K14">
            <v>2</v>
          </cell>
          <cell r="L14">
            <v>2</v>
          </cell>
        </row>
      </sheetData>
      <sheetData sheetId="11">
        <row r="6">
          <cell r="F6">
            <v>10000</v>
          </cell>
          <cell r="H6">
            <v>8500</v>
          </cell>
          <cell r="I6">
            <v>930000</v>
          </cell>
          <cell r="K6">
            <v>4</v>
          </cell>
          <cell r="L6">
            <v>4</v>
          </cell>
        </row>
        <row r="7">
          <cell r="F7">
            <v>6000</v>
          </cell>
          <cell r="I7">
            <v>180000</v>
          </cell>
          <cell r="K7">
            <v>1</v>
          </cell>
          <cell r="L7">
            <v>1</v>
          </cell>
        </row>
      </sheetData>
      <sheetData sheetId="12">
        <row r="6">
          <cell r="F6">
            <v>8000</v>
          </cell>
          <cell r="H6">
            <v>8000</v>
          </cell>
          <cell r="I6">
            <v>800000</v>
          </cell>
          <cell r="K6">
            <v>3</v>
          </cell>
          <cell r="L6">
            <v>3</v>
          </cell>
        </row>
      </sheetData>
      <sheetData sheetId="13">
        <row r="6">
          <cell r="F6">
            <v>28700</v>
          </cell>
          <cell r="H6">
            <v>17200</v>
          </cell>
          <cell r="I6">
            <v>3145000</v>
          </cell>
          <cell r="K6">
            <v>11</v>
          </cell>
          <cell r="L6">
            <v>11</v>
          </cell>
        </row>
        <row r="12">
          <cell r="F12">
            <v>1500</v>
          </cell>
          <cell r="H12">
            <v>1500</v>
          </cell>
          <cell r="I12">
            <v>180000</v>
          </cell>
          <cell r="K12">
            <v>1</v>
          </cell>
          <cell r="L1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خمینی شهر"/>
      <sheetName val="فلاورجان"/>
      <sheetName val="لنجان"/>
      <sheetName val="نجف آباد"/>
    </sheetNames>
    <sheetDataSet>
      <sheetData sheetId="1">
        <row r="22">
          <cell r="C22">
            <v>0</v>
          </cell>
          <cell r="D22">
            <v>0</v>
          </cell>
          <cell r="E22">
            <v>0</v>
          </cell>
          <cell r="F22">
            <v>1300</v>
          </cell>
          <cell r="I22">
            <v>9100</v>
          </cell>
          <cell r="K22">
            <v>1</v>
          </cell>
          <cell r="L22">
            <v>1</v>
          </cell>
        </row>
      </sheetData>
      <sheetData sheetId="2">
        <row r="14">
          <cell r="C14">
            <v>10000</v>
          </cell>
          <cell r="I14">
            <v>1200000</v>
          </cell>
          <cell r="K14">
            <v>3</v>
          </cell>
          <cell r="L14">
            <v>3</v>
          </cell>
        </row>
      </sheetData>
      <sheetData sheetId="3">
        <row r="7">
          <cell r="C7">
            <v>500</v>
          </cell>
          <cell r="F7">
            <v>3000</v>
          </cell>
          <cell r="I7">
            <v>70000</v>
          </cell>
          <cell r="K7">
            <v>10</v>
          </cell>
          <cell r="L7">
            <v>10</v>
          </cell>
        </row>
        <row r="8">
          <cell r="F8">
            <v>500</v>
          </cell>
          <cell r="I8">
            <v>10000</v>
          </cell>
          <cell r="K8">
            <v>4</v>
          </cell>
          <cell r="L8">
            <v>4</v>
          </cell>
        </row>
        <row r="11">
          <cell r="F11">
            <v>500</v>
          </cell>
          <cell r="I11">
            <v>10000</v>
          </cell>
          <cell r="K11">
            <v>4</v>
          </cell>
          <cell r="L11">
            <v>4</v>
          </cell>
        </row>
        <row r="12">
          <cell r="F12">
            <v>500</v>
          </cell>
          <cell r="I12">
            <v>10000</v>
          </cell>
          <cell r="K12">
            <v>3</v>
          </cell>
          <cell r="L12">
            <v>3</v>
          </cell>
        </row>
        <row r="13">
          <cell r="F13">
            <v>500</v>
          </cell>
          <cell r="I13">
            <v>10000</v>
          </cell>
          <cell r="K13">
            <v>4</v>
          </cell>
          <cell r="L13">
            <v>4</v>
          </cell>
        </row>
        <row r="14">
          <cell r="C14">
            <v>1500</v>
          </cell>
          <cell r="F14">
            <v>2000</v>
          </cell>
          <cell r="I14">
            <v>145000</v>
          </cell>
          <cell r="K14">
            <v>8</v>
          </cell>
          <cell r="L14">
            <v>8</v>
          </cell>
        </row>
        <row r="16">
          <cell r="F16">
            <v>300</v>
          </cell>
          <cell r="I16">
            <v>6000</v>
          </cell>
          <cell r="K16">
            <v>2</v>
          </cell>
          <cell r="L16">
            <v>2</v>
          </cell>
        </row>
        <row r="18">
          <cell r="F18">
            <v>2500</v>
          </cell>
          <cell r="I18">
            <v>62500</v>
          </cell>
          <cell r="K18">
            <v>5</v>
          </cell>
          <cell r="L18">
            <v>5</v>
          </cell>
        </row>
        <row r="23">
          <cell r="C23">
            <v>2000</v>
          </cell>
          <cell r="F23">
            <v>2000</v>
          </cell>
          <cell r="I23">
            <v>60000</v>
          </cell>
          <cell r="K23">
            <v>10</v>
          </cell>
          <cell r="L23">
            <v>10</v>
          </cell>
        </row>
      </sheetData>
      <sheetData sheetId="4">
        <row r="6">
          <cell r="C6">
            <v>200</v>
          </cell>
          <cell r="F6">
            <v>400</v>
          </cell>
          <cell r="I6">
            <v>1800</v>
          </cell>
          <cell r="K6">
            <v>3</v>
          </cell>
          <cell r="L6">
            <v>3</v>
          </cell>
        </row>
        <row r="7">
          <cell r="C7">
            <v>100</v>
          </cell>
          <cell r="F7">
            <v>200</v>
          </cell>
          <cell r="I7">
            <v>1200</v>
          </cell>
          <cell r="K7">
            <v>3</v>
          </cell>
          <cell r="L7">
            <v>3</v>
          </cell>
        </row>
        <row r="8">
          <cell r="C8">
            <v>100</v>
          </cell>
          <cell r="F8">
            <v>200</v>
          </cell>
          <cell r="I8">
            <v>1200</v>
          </cell>
          <cell r="K8">
            <v>3</v>
          </cell>
          <cell r="L8">
            <v>3</v>
          </cell>
        </row>
        <row r="10">
          <cell r="F10">
            <v>300</v>
          </cell>
          <cell r="I10">
            <v>1200</v>
          </cell>
          <cell r="K10">
            <v>2</v>
          </cell>
          <cell r="L10">
            <v>2</v>
          </cell>
        </row>
        <row r="11">
          <cell r="C11">
            <v>100</v>
          </cell>
          <cell r="I11">
            <v>500</v>
          </cell>
          <cell r="K11">
            <v>1</v>
          </cell>
          <cell r="L11">
            <v>1</v>
          </cell>
        </row>
        <row r="12">
          <cell r="C12">
            <v>100</v>
          </cell>
          <cell r="F12">
            <v>100</v>
          </cell>
          <cell r="I12">
            <v>1000</v>
          </cell>
          <cell r="K12">
            <v>2</v>
          </cell>
          <cell r="L12">
            <v>2</v>
          </cell>
        </row>
        <row r="13">
          <cell r="C13">
            <v>100</v>
          </cell>
          <cell r="F13">
            <v>100</v>
          </cell>
          <cell r="I13">
            <v>800</v>
          </cell>
          <cell r="K13">
            <v>2</v>
          </cell>
          <cell r="L13">
            <v>2</v>
          </cell>
        </row>
        <row r="18">
          <cell r="C18">
            <v>100</v>
          </cell>
          <cell r="F18">
            <v>100</v>
          </cell>
          <cell r="I18">
            <v>800</v>
          </cell>
          <cell r="K18">
            <v>2</v>
          </cell>
          <cell r="L18">
            <v>2</v>
          </cell>
        </row>
        <row r="19">
          <cell r="C19">
            <v>50</v>
          </cell>
          <cell r="F19">
            <v>100</v>
          </cell>
          <cell r="I19">
            <v>600</v>
          </cell>
          <cell r="K19">
            <v>2</v>
          </cell>
          <cell r="L19">
            <v>2</v>
          </cell>
        </row>
        <row r="21">
          <cell r="C21">
            <v>100</v>
          </cell>
          <cell r="F21">
            <v>100</v>
          </cell>
          <cell r="I21">
            <v>1000</v>
          </cell>
          <cell r="K21">
            <v>1</v>
          </cell>
          <cell r="L21">
            <v>1</v>
          </cell>
        </row>
        <row r="23">
          <cell r="C23">
            <v>100</v>
          </cell>
          <cell r="F23">
            <v>300</v>
          </cell>
          <cell r="I23">
            <v>2000</v>
          </cell>
          <cell r="K23">
            <v>3</v>
          </cell>
          <cell r="L23">
            <v>3</v>
          </cell>
        </row>
      </sheetData>
      <sheetData sheetId="5">
        <row r="23">
          <cell r="C23">
            <v>2000</v>
          </cell>
          <cell r="D23">
            <v>2000</v>
          </cell>
          <cell r="I23">
            <v>3000</v>
          </cell>
          <cell r="K23">
            <v>2</v>
          </cell>
          <cell r="L23">
            <v>2</v>
          </cell>
        </row>
      </sheetData>
      <sheetData sheetId="6">
        <row r="6">
          <cell r="F6">
            <v>1250</v>
          </cell>
          <cell r="I6">
            <v>25000</v>
          </cell>
          <cell r="K6">
            <v>7</v>
          </cell>
          <cell r="L6">
            <v>7</v>
          </cell>
        </row>
        <row r="7">
          <cell r="F7">
            <v>1000</v>
          </cell>
          <cell r="I7">
            <v>20000</v>
          </cell>
          <cell r="K7">
            <v>7</v>
          </cell>
          <cell r="L7">
            <v>7</v>
          </cell>
        </row>
        <row r="8">
          <cell r="F8">
            <v>750</v>
          </cell>
          <cell r="I8">
            <v>15000</v>
          </cell>
          <cell r="K8">
            <v>4</v>
          </cell>
          <cell r="L8">
            <v>4</v>
          </cell>
        </row>
        <row r="9">
          <cell r="F9">
            <v>250</v>
          </cell>
          <cell r="I9">
            <v>5000</v>
          </cell>
          <cell r="K9">
            <v>2</v>
          </cell>
          <cell r="L9">
            <v>2</v>
          </cell>
        </row>
        <row r="10">
          <cell r="F10">
            <v>750</v>
          </cell>
          <cell r="I10">
            <v>15000</v>
          </cell>
          <cell r="K10">
            <v>4</v>
          </cell>
          <cell r="L10">
            <v>4</v>
          </cell>
        </row>
        <row r="11">
          <cell r="F11">
            <v>1000</v>
          </cell>
          <cell r="I11">
            <v>20000</v>
          </cell>
          <cell r="K11">
            <v>6</v>
          </cell>
          <cell r="L11">
            <v>6</v>
          </cell>
        </row>
        <row r="12">
          <cell r="F12">
            <v>500</v>
          </cell>
          <cell r="I12">
            <v>10000</v>
          </cell>
          <cell r="K12">
            <v>4</v>
          </cell>
          <cell r="L12">
            <v>4</v>
          </cell>
        </row>
        <row r="13">
          <cell r="F13">
            <v>150</v>
          </cell>
          <cell r="I13">
            <v>3000</v>
          </cell>
          <cell r="K13">
            <v>2</v>
          </cell>
          <cell r="L13">
            <v>2</v>
          </cell>
        </row>
        <row r="14">
          <cell r="F14">
            <v>1000</v>
          </cell>
          <cell r="I14">
            <v>50000</v>
          </cell>
          <cell r="K14">
            <v>3</v>
          </cell>
          <cell r="L14">
            <v>3</v>
          </cell>
        </row>
        <row r="15">
          <cell r="F15">
            <v>40</v>
          </cell>
          <cell r="I15">
            <v>1000</v>
          </cell>
          <cell r="K15">
            <v>2</v>
          </cell>
          <cell r="L15">
            <v>2</v>
          </cell>
        </row>
        <row r="16">
          <cell r="F16">
            <v>50</v>
          </cell>
          <cell r="I16">
            <v>1000</v>
          </cell>
          <cell r="K16">
            <v>2</v>
          </cell>
          <cell r="L16">
            <v>2</v>
          </cell>
        </row>
        <row r="17">
          <cell r="F17">
            <v>0</v>
          </cell>
        </row>
        <row r="18">
          <cell r="F18">
            <v>250</v>
          </cell>
          <cell r="I18">
            <v>5000</v>
          </cell>
          <cell r="K18">
            <v>7</v>
          </cell>
          <cell r="L18">
            <v>7</v>
          </cell>
        </row>
        <row r="19">
          <cell r="F19">
            <v>50</v>
          </cell>
          <cell r="I19">
            <v>1000</v>
          </cell>
          <cell r="K19">
            <v>5</v>
          </cell>
          <cell r="L19">
            <v>5</v>
          </cell>
        </row>
        <row r="20">
          <cell r="F20">
            <v>0</v>
          </cell>
        </row>
        <row r="21">
          <cell r="F21">
            <v>250</v>
          </cell>
          <cell r="I21">
            <v>5000</v>
          </cell>
          <cell r="K21">
            <v>3</v>
          </cell>
          <cell r="L21">
            <v>3</v>
          </cell>
        </row>
        <row r="22">
          <cell r="F22">
            <v>0</v>
          </cell>
        </row>
        <row r="23">
          <cell r="F23">
            <v>11000</v>
          </cell>
          <cell r="I23">
            <v>220000</v>
          </cell>
          <cell r="K23">
            <v>7</v>
          </cell>
          <cell r="L2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خمینی شهر"/>
      <sheetName val="فلاورجان"/>
      <sheetName val="کاشان"/>
      <sheetName val="گلپایگان"/>
      <sheetName val="مبارکه"/>
      <sheetName val="نجف آباد"/>
    </sheetNames>
    <sheetDataSet>
      <sheetData sheetId="1">
        <row r="6">
          <cell r="F6">
            <v>1500</v>
          </cell>
          <cell r="H6">
            <v>15000</v>
          </cell>
          <cell r="J6">
            <v>1</v>
          </cell>
          <cell r="K6">
            <v>1</v>
          </cell>
        </row>
        <row r="7">
          <cell r="F7">
            <v>200</v>
          </cell>
          <cell r="H7">
            <v>2000</v>
          </cell>
        </row>
        <row r="9">
          <cell r="F9">
            <v>1000</v>
          </cell>
          <cell r="H9">
            <v>15000</v>
          </cell>
          <cell r="J9">
            <v>1</v>
          </cell>
          <cell r="K9">
            <v>1</v>
          </cell>
        </row>
        <row r="11">
          <cell r="F11">
            <v>1000</v>
          </cell>
          <cell r="H11">
            <v>20000</v>
          </cell>
          <cell r="J11">
            <v>1</v>
          </cell>
          <cell r="K11">
            <v>1</v>
          </cell>
        </row>
        <row r="18">
          <cell r="H18">
            <v>10000</v>
          </cell>
          <cell r="J18">
            <v>1</v>
          </cell>
          <cell r="K18">
            <v>1</v>
          </cell>
        </row>
        <row r="19">
          <cell r="H19">
            <v>10000</v>
          </cell>
          <cell r="J19">
            <v>1</v>
          </cell>
          <cell r="K19">
            <v>1</v>
          </cell>
        </row>
        <row r="20">
          <cell r="H20">
            <v>9000</v>
          </cell>
          <cell r="J20">
            <v>1</v>
          </cell>
          <cell r="K20">
            <v>1</v>
          </cell>
        </row>
        <row r="22">
          <cell r="H22">
            <v>4600</v>
          </cell>
          <cell r="J22">
            <v>1</v>
          </cell>
          <cell r="K22">
            <v>1</v>
          </cell>
        </row>
        <row r="23">
          <cell r="F23">
            <v>1000</v>
          </cell>
          <cell r="H23">
            <v>12000</v>
          </cell>
          <cell r="J23">
            <v>1</v>
          </cell>
          <cell r="K23">
            <v>1</v>
          </cell>
        </row>
      </sheetData>
      <sheetData sheetId="2">
        <row r="11">
          <cell r="F11">
            <v>1000</v>
          </cell>
          <cell r="H11">
            <v>100000</v>
          </cell>
          <cell r="J11">
            <v>6</v>
          </cell>
          <cell r="K11">
            <v>6</v>
          </cell>
        </row>
        <row r="16">
          <cell r="F16">
            <v>500</v>
          </cell>
          <cell r="H16">
            <v>30000</v>
          </cell>
          <cell r="J16">
            <v>3</v>
          </cell>
          <cell r="K16">
            <v>3</v>
          </cell>
        </row>
        <row r="18">
          <cell r="F18">
            <v>500</v>
          </cell>
          <cell r="H18">
            <v>30000</v>
          </cell>
          <cell r="J18">
            <v>3</v>
          </cell>
          <cell r="K18">
            <v>3</v>
          </cell>
        </row>
        <row r="19">
          <cell r="F19">
            <v>500</v>
          </cell>
          <cell r="H19">
            <v>30000</v>
          </cell>
          <cell r="J19">
            <v>5</v>
          </cell>
          <cell r="K19">
            <v>5</v>
          </cell>
        </row>
        <row r="22">
          <cell r="F22">
            <v>400</v>
          </cell>
          <cell r="H22">
            <v>32000</v>
          </cell>
          <cell r="J22">
            <v>5</v>
          </cell>
          <cell r="K22">
            <v>5</v>
          </cell>
        </row>
      </sheetData>
      <sheetData sheetId="3">
        <row r="6">
          <cell r="C6">
            <v>1000</v>
          </cell>
          <cell r="F6">
            <v>1000</v>
          </cell>
          <cell r="H6">
            <v>40000</v>
          </cell>
          <cell r="J6">
            <v>4</v>
          </cell>
          <cell r="K6">
            <v>4</v>
          </cell>
        </row>
        <row r="7">
          <cell r="C7">
            <v>1000</v>
          </cell>
          <cell r="F7">
            <v>1000</v>
          </cell>
          <cell r="H7">
            <v>40000</v>
          </cell>
          <cell r="J7">
            <v>4</v>
          </cell>
          <cell r="K7">
            <v>4</v>
          </cell>
        </row>
        <row r="9">
          <cell r="C9">
            <v>500</v>
          </cell>
          <cell r="H9">
            <v>10000</v>
          </cell>
          <cell r="J9">
            <v>1</v>
          </cell>
          <cell r="K9">
            <v>1</v>
          </cell>
        </row>
        <row r="11">
          <cell r="F11">
            <v>1000</v>
          </cell>
          <cell r="H11">
            <v>30000</v>
          </cell>
          <cell r="J11">
            <v>2</v>
          </cell>
          <cell r="K11">
            <v>2</v>
          </cell>
        </row>
        <row r="12">
          <cell r="F12">
            <v>2000</v>
          </cell>
          <cell r="H12">
            <v>40000</v>
          </cell>
          <cell r="J12">
            <v>2</v>
          </cell>
          <cell r="K12">
            <v>2</v>
          </cell>
        </row>
        <row r="13">
          <cell r="F13">
            <v>3000</v>
          </cell>
          <cell r="H13">
            <v>60000</v>
          </cell>
          <cell r="J13">
            <v>4</v>
          </cell>
          <cell r="K13">
            <v>4</v>
          </cell>
        </row>
        <row r="18">
          <cell r="F18">
            <v>2000</v>
          </cell>
          <cell r="H18">
            <v>40000</v>
          </cell>
          <cell r="J18">
            <v>2</v>
          </cell>
          <cell r="K18">
            <v>2</v>
          </cell>
        </row>
        <row r="19">
          <cell r="C19">
            <v>1000</v>
          </cell>
          <cell r="F19">
            <v>2000</v>
          </cell>
          <cell r="H19">
            <v>120000</v>
          </cell>
          <cell r="J19">
            <v>3</v>
          </cell>
          <cell r="K19">
            <v>3</v>
          </cell>
        </row>
        <row r="24">
          <cell r="C24">
            <v>5000</v>
          </cell>
          <cell r="F24">
            <v>10000</v>
          </cell>
          <cell r="H24">
            <v>750000</v>
          </cell>
          <cell r="J24">
            <v>8</v>
          </cell>
          <cell r="K24">
            <v>8</v>
          </cell>
        </row>
        <row r="26">
          <cell r="F26">
            <v>1000</v>
          </cell>
          <cell r="H26">
            <v>20000</v>
          </cell>
          <cell r="J26">
            <v>2</v>
          </cell>
          <cell r="K26">
            <v>2</v>
          </cell>
        </row>
      </sheetData>
      <sheetData sheetId="4">
        <row r="6">
          <cell r="C6">
            <v>300</v>
          </cell>
          <cell r="F6">
            <v>200</v>
          </cell>
          <cell r="H6">
            <v>9000</v>
          </cell>
          <cell r="J6">
            <v>1</v>
          </cell>
          <cell r="K6">
            <v>1</v>
          </cell>
        </row>
        <row r="7">
          <cell r="C7">
            <v>500</v>
          </cell>
          <cell r="F7">
            <v>500</v>
          </cell>
          <cell r="H7">
            <v>17000</v>
          </cell>
          <cell r="J7">
            <v>1</v>
          </cell>
          <cell r="K7">
            <v>1</v>
          </cell>
        </row>
        <row r="9">
          <cell r="C9">
            <v>60</v>
          </cell>
          <cell r="F9">
            <v>1000</v>
          </cell>
          <cell r="H9">
            <v>318000</v>
          </cell>
          <cell r="J9">
            <v>2</v>
          </cell>
          <cell r="K9">
            <v>2</v>
          </cell>
        </row>
        <row r="18">
          <cell r="C18">
            <v>60</v>
          </cell>
          <cell r="F18">
            <v>100</v>
          </cell>
          <cell r="H18">
            <v>54000</v>
          </cell>
          <cell r="J18">
            <v>3</v>
          </cell>
          <cell r="K18">
            <v>3</v>
          </cell>
        </row>
        <row r="19">
          <cell r="C19">
            <v>220</v>
          </cell>
          <cell r="H19">
            <v>93500</v>
          </cell>
          <cell r="J19">
            <v>3</v>
          </cell>
          <cell r="K19">
            <v>3</v>
          </cell>
        </row>
        <row r="20">
          <cell r="F20">
            <v>500</v>
          </cell>
          <cell r="H20">
            <v>14000</v>
          </cell>
          <cell r="J20">
            <v>1</v>
          </cell>
          <cell r="K20">
            <v>1</v>
          </cell>
        </row>
        <row r="23">
          <cell r="C23">
            <v>10</v>
          </cell>
          <cell r="F23">
            <v>100</v>
          </cell>
          <cell r="H23">
            <v>12000</v>
          </cell>
          <cell r="J23">
            <v>2</v>
          </cell>
        </row>
        <row r="24">
          <cell r="C24">
            <v>1230</v>
          </cell>
          <cell r="H24">
            <v>315000</v>
          </cell>
          <cell r="J24">
            <v>2</v>
          </cell>
        </row>
        <row r="27">
          <cell r="C27">
            <v>4050</v>
          </cell>
          <cell r="F27">
            <v>300</v>
          </cell>
          <cell r="H27">
            <v>130000</v>
          </cell>
          <cell r="J27">
            <v>3</v>
          </cell>
        </row>
      </sheetData>
      <sheetData sheetId="5">
        <row r="11">
          <cell r="C11">
            <v>1000</v>
          </cell>
          <cell r="H11">
            <v>60000</v>
          </cell>
          <cell r="J11">
            <v>6</v>
          </cell>
          <cell r="K11">
            <v>6</v>
          </cell>
        </row>
        <row r="23">
          <cell r="C23">
            <v>400</v>
          </cell>
          <cell r="H23">
            <v>28000</v>
          </cell>
          <cell r="J23">
            <v>2</v>
          </cell>
          <cell r="K23">
            <v>2</v>
          </cell>
        </row>
      </sheetData>
      <sheetData sheetId="6">
        <row r="11">
          <cell r="F11">
            <v>1700</v>
          </cell>
          <cell r="H11">
            <v>42500</v>
          </cell>
          <cell r="J11">
            <v>3</v>
          </cell>
          <cell r="K11">
            <v>3</v>
          </cell>
        </row>
      </sheetData>
      <sheetData sheetId="7">
        <row r="6">
          <cell r="F6">
            <v>400</v>
          </cell>
          <cell r="H6">
            <v>4000</v>
          </cell>
          <cell r="J6">
            <v>3</v>
          </cell>
          <cell r="K6">
            <v>5</v>
          </cell>
        </row>
        <row r="7">
          <cell r="F7">
            <v>200</v>
          </cell>
          <cell r="H7">
            <v>2000</v>
          </cell>
          <cell r="J7">
            <v>2</v>
          </cell>
          <cell r="K7">
            <v>2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1500</v>
          </cell>
          <cell r="H11">
            <v>15000</v>
          </cell>
          <cell r="J11">
            <v>6</v>
          </cell>
          <cell r="K11">
            <v>6</v>
          </cell>
        </row>
        <row r="12">
          <cell r="F12">
            <v>200</v>
          </cell>
          <cell r="H12">
            <v>2000</v>
          </cell>
          <cell r="J12">
            <v>3</v>
          </cell>
          <cell r="K12">
            <v>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200</v>
          </cell>
          <cell r="H15">
            <v>2000</v>
          </cell>
          <cell r="J15">
            <v>2</v>
          </cell>
          <cell r="K15">
            <v>2</v>
          </cell>
        </row>
        <row r="16">
          <cell r="F16">
            <v>200</v>
          </cell>
          <cell r="H16">
            <v>2000</v>
          </cell>
          <cell r="J16">
            <v>2</v>
          </cell>
          <cell r="K16">
            <v>2</v>
          </cell>
        </row>
        <row r="17">
          <cell r="F17">
            <v>0</v>
          </cell>
          <cell r="H17">
            <v>0</v>
          </cell>
        </row>
        <row r="18">
          <cell r="F18">
            <v>300</v>
          </cell>
          <cell r="H18">
            <v>3000</v>
          </cell>
          <cell r="J18">
            <v>2</v>
          </cell>
          <cell r="K18">
            <v>2</v>
          </cell>
        </row>
        <row r="19">
          <cell r="F19">
            <v>300</v>
          </cell>
          <cell r="H19">
            <v>3000</v>
          </cell>
          <cell r="J19">
            <v>2</v>
          </cell>
          <cell r="K19">
            <v>2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</v>
          </cell>
          <cell r="H22">
            <v>3000</v>
          </cell>
          <cell r="J22">
            <v>6</v>
          </cell>
          <cell r="K22">
            <v>6</v>
          </cell>
        </row>
        <row r="23">
          <cell r="F23">
            <v>200</v>
          </cell>
          <cell r="H23">
            <v>2000</v>
          </cell>
          <cell r="J23">
            <v>3</v>
          </cell>
          <cell r="K23">
            <v>3</v>
          </cell>
        </row>
        <row r="24">
          <cell r="F24">
            <v>500</v>
          </cell>
          <cell r="H24">
            <v>5000</v>
          </cell>
          <cell r="J24">
            <v>2</v>
          </cell>
          <cell r="K24">
            <v>2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1000</v>
          </cell>
          <cell r="H27">
            <v>10000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خمینی شهر"/>
      <sheetName val="فلاورجان"/>
      <sheetName val="کاشان"/>
      <sheetName val="گلپایگان"/>
      <sheetName val="لنجان"/>
      <sheetName val="مبارکه"/>
    </sheetNames>
    <sheetDataSet>
      <sheetData sheetId="1">
        <row r="6">
          <cell r="C6">
            <v>500</v>
          </cell>
          <cell r="D6">
            <v>5000</v>
          </cell>
          <cell r="F6">
            <v>1</v>
          </cell>
          <cell r="G6">
            <v>1</v>
          </cell>
        </row>
        <row r="7">
          <cell r="C7">
            <v>200</v>
          </cell>
          <cell r="D7">
            <v>2000</v>
          </cell>
        </row>
        <row r="8">
          <cell r="D8">
            <v>0</v>
          </cell>
        </row>
        <row r="9">
          <cell r="D9">
            <v>0</v>
          </cell>
          <cell r="F9">
            <v>1</v>
          </cell>
          <cell r="G9">
            <v>1</v>
          </cell>
        </row>
        <row r="10">
          <cell r="D10">
            <v>0</v>
          </cell>
        </row>
        <row r="11">
          <cell r="C11">
            <v>1000</v>
          </cell>
          <cell r="D11">
            <v>10000</v>
          </cell>
          <cell r="F11">
            <v>1</v>
          </cell>
          <cell r="G11">
            <v>1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C18">
            <v>500</v>
          </cell>
          <cell r="D18">
            <v>10000</v>
          </cell>
          <cell r="F18">
            <v>1</v>
          </cell>
          <cell r="G18">
            <v>1</v>
          </cell>
        </row>
        <row r="19">
          <cell r="C19">
            <v>500</v>
          </cell>
          <cell r="D19">
            <v>10000</v>
          </cell>
          <cell r="F19">
            <v>1</v>
          </cell>
          <cell r="G19">
            <v>1</v>
          </cell>
        </row>
        <row r="20">
          <cell r="C20">
            <v>1300</v>
          </cell>
          <cell r="D20">
            <v>10400</v>
          </cell>
          <cell r="F20">
            <v>1</v>
          </cell>
          <cell r="G20">
            <v>1</v>
          </cell>
        </row>
        <row r="21">
          <cell r="D21">
            <v>0</v>
          </cell>
        </row>
        <row r="22">
          <cell r="C22">
            <v>200</v>
          </cell>
          <cell r="D22">
            <v>4600</v>
          </cell>
          <cell r="F22">
            <v>1</v>
          </cell>
          <cell r="G22">
            <v>1</v>
          </cell>
        </row>
        <row r="23">
          <cell r="C23">
            <v>1000</v>
          </cell>
          <cell r="D23">
            <v>12000</v>
          </cell>
          <cell r="F23">
            <v>1</v>
          </cell>
          <cell r="G23">
            <v>1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</sheetData>
      <sheetData sheetId="2">
        <row r="6">
          <cell r="C6">
            <v>8800</v>
          </cell>
          <cell r="D6">
            <v>220000</v>
          </cell>
          <cell r="F6">
            <v>20</v>
          </cell>
          <cell r="G6">
            <v>20</v>
          </cell>
        </row>
        <row r="7">
          <cell r="C7">
            <v>36000</v>
          </cell>
          <cell r="D7">
            <v>900000</v>
          </cell>
          <cell r="F7">
            <v>20</v>
          </cell>
          <cell r="G7">
            <v>20</v>
          </cell>
        </row>
        <row r="13">
          <cell r="C13">
            <v>34000</v>
          </cell>
          <cell r="D13">
            <v>500000</v>
          </cell>
          <cell r="F13">
            <v>15</v>
          </cell>
          <cell r="G13">
            <v>15</v>
          </cell>
        </row>
        <row r="14">
          <cell r="C14">
            <v>2250</v>
          </cell>
          <cell r="D14">
            <v>45000</v>
          </cell>
          <cell r="F14">
            <v>20</v>
          </cell>
          <cell r="G14">
            <v>20</v>
          </cell>
        </row>
        <row r="16">
          <cell r="C16">
            <v>500</v>
          </cell>
          <cell r="D16">
            <v>10000</v>
          </cell>
          <cell r="F16">
            <v>10</v>
          </cell>
          <cell r="G16">
            <v>10</v>
          </cell>
        </row>
        <row r="18">
          <cell r="C18">
            <v>1500</v>
          </cell>
          <cell r="D18">
            <v>30000</v>
          </cell>
          <cell r="F18">
            <v>10</v>
          </cell>
          <cell r="G18">
            <v>10</v>
          </cell>
        </row>
        <row r="19">
          <cell r="C19">
            <v>10000</v>
          </cell>
          <cell r="D19">
            <v>200000</v>
          </cell>
          <cell r="F19">
            <v>20</v>
          </cell>
          <cell r="G19">
            <v>20</v>
          </cell>
        </row>
        <row r="22">
          <cell r="C22">
            <v>135</v>
          </cell>
          <cell r="D22">
            <v>2000</v>
          </cell>
          <cell r="F22">
            <v>2</v>
          </cell>
          <cell r="G22">
            <v>2</v>
          </cell>
        </row>
        <row r="23">
          <cell r="C23">
            <v>2500</v>
          </cell>
          <cell r="D23">
            <v>250000</v>
          </cell>
          <cell r="F23">
            <v>10</v>
          </cell>
          <cell r="G23">
            <v>10</v>
          </cell>
        </row>
        <row r="24">
          <cell r="C24">
            <v>18000</v>
          </cell>
          <cell r="D24">
            <v>1500000</v>
          </cell>
          <cell r="F24">
            <v>50</v>
          </cell>
          <cell r="G24">
            <v>50</v>
          </cell>
        </row>
        <row r="26">
          <cell r="C26">
            <v>1000</v>
          </cell>
          <cell r="D26">
            <v>10000</v>
          </cell>
          <cell r="F26">
            <v>20</v>
          </cell>
          <cell r="G26">
            <v>20</v>
          </cell>
        </row>
        <row r="27">
          <cell r="C27">
            <v>5000</v>
          </cell>
          <cell r="D27">
            <v>500000</v>
          </cell>
          <cell r="F27">
            <v>20</v>
          </cell>
          <cell r="G27">
            <v>20</v>
          </cell>
        </row>
      </sheetData>
      <sheetData sheetId="3">
        <row r="6">
          <cell r="C6">
            <v>1000</v>
          </cell>
          <cell r="D6">
            <v>70000</v>
          </cell>
          <cell r="F6">
            <v>2</v>
          </cell>
          <cell r="G6">
            <v>2</v>
          </cell>
        </row>
        <row r="11">
          <cell r="C11">
            <v>3000</v>
          </cell>
          <cell r="D11">
            <v>210000</v>
          </cell>
          <cell r="F11">
            <v>4</v>
          </cell>
          <cell r="G11">
            <v>4</v>
          </cell>
        </row>
        <row r="13">
          <cell r="C13">
            <v>1000</v>
          </cell>
          <cell r="D13">
            <v>50000</v>
          </cell>
          <cell r="F13">
            <v>2</v>
          </cell>
          <cell r="G13">
            <v>2</v>
          </cell>
        </row>
        <row r="14">
          <cell r="C14">
            <v>3000</v>
          </cell>
          <cell r="D14">
            <v>90000</v>
          </cell>
          <cell r="F14">
            <v>2</v>
          </cell>
          <cell r="G14">
            <v>2</v>
          </cell>
        </row>
        <row r="16">
          <cell r="C16">
            <v>500</v>
          </cell>
          <cell r="D16">
            <v>25000</v>
          </cell>
          <cell r="F16">
            <v>2</v>
          </cell>
          <cell r="G16">
            <v>2</v>
          </cell>
        </row>
        <row r="19">
          <cell r="C19">
            <v>500</v>
          </cell>
          <cell r="D19">
            <v>25000</v>
          </cell>
          <cell r="F19">
            <v>2</v>
          </cell>
          <cell r="G19">
            <v>2</v>
          </cell>
        </row>
        <row r="24">
          <cell r="C24">
            <v>2000</v>
          </cell>
          <cell r="D24">
            <v>200000</v>
          </cell>
          <cell r="F24">
            <v>4</v>
          </cell>
          <cell r="G24">
            <v>4</v>
          </cell>
        </row>
        <row r="27">
          <cell r="C27">
            <v>2000</v>
          </cell>
          <cell r="D27">
            <v>60000</v>
          </cell>
          <cell r="F27">
            <v>3</v>
          </cell>
          <cell r="G27">
            <v>3</v>
          </cell>
        </row>
      </sheetData>
      <sheetData sheetId="4">
        <row r="6">
          <cell r="C6">
            <v>1000</v>
          </cell>
          <cell r="D6">
            <v>20000</v>
          </cell>
          <cell r="F6">
            <v>4</v>
          </cell>
          <cell r="G6">
            <v>4</v>
          </cell>
        </row>
        <row r="7">
          <cell r="C7">
            <v>1000</v>
          </cell>
          <cell r="D7">
            <v>20000</v>
          </cell>
          <cell r="F7">
            <v>4</v>
          </cell>
          <cell r="G7">
            <v>4</v>
          </cell>
        </row>
        <row r="11">
          <cell r="C11">
            <v>1000</v>
          </cell>
          <cell r="D11">
            <v>30000</v>
          </cell>
          <cell r="F11">
            <v>2</v>
          </cell>
          <cell r="G11">
            <v>2</v>
          </cell>
        </row>
        <row r="12">
          <cell r="C12">
            <v>1000</v>
          </cell>
          <cell r="D12">
            <v>20000</v>
          </cell>
          <cell r="F12">
            <v>2</v>
          </cell>
          <cell r="G12">
            <v>2</v>
          </cell>
        </row>
        <row r="13">
          <cell r="C13">
            <v>1000</v>
          </cell>
          <cell r="D13">
            <v>20000</v>
          </cell>
          <cell r="F13">
            <v>4</v>
          </cell>
          <cell r="G13">
            <v>4</v>
          </cell>
        </row>
        <row r="14">
          <cell r="C14">
            <v>10000</v>
          </cell>
          <cell r="D14">
            <v>100000</v>
          </cell>
          <cell r="F14">
            <v>3</v>
          </cell>
          <cell r="G14">
            <v>3</v>
          </cell>
        </row>
        <row r="24">
          <cell r="C24">
            <v>5000</v>
          </cell>
          <cell r="D24">
            <v>250000</v>
          </cell>
          <cell r="F24">
            <v>8</v>
          </cell>
          <cell r="G24">
            <v>8</v>
          </cell>
        </row>
      </sheetData>
      <sheetData sheetId="5">
        <row r="6">
          <cell r="C6">
            <v>6250</v>
          </cell>
          <cell r="D6">
            <v>21000</v>
          </cell>
          <cell r="F6">
            <v>3</v>
          </cell>
          <cell r="G6">
            <v>3</v>
          </cell>
        </row>
        <row r="9">
          <cell r="C9">
            <v>2300</v>
          </cell>
          <cell r="D9">
            <v>16000</v>
          </cell>
          <cell r="F9">
            <v>3</v>
          </cell>
          <cell r="G9">
            <v>3</v>
          </cell>
        </row>
        <row r="11">
          <cell r="C11">
            <v>2400</v>
          </cell>
          <cell r="D11">
            <v>62000</v>
          </cell>
          <cell r="F11">
            <v>2</v>
          </cell>
          <cell r="G11">
            <v>2</v>
          </cell>
        </row>
        <row r="18">
          <cell r="C18">
            <v>1210</v>
          </cell>
          <cell r="D18">
            <v>13800</v>
          </cell>
          <cell r="F18">
            <v>3</v>
          </cell>
          <cell r="G18">
            <v>3</v>
          </cell>
        </row>
        <row r="19">
          <cell r="C19">
            <v>510</v>
          </cell>
          <cell r="D19">
            <v>16800</v>
          </cell>
          <cell r="F19">
            <v>2</v>
          </cell>
          <cell r="G19">
            <v>2</v>
          </cell>
        </row>
        <row r="23">
          <cell r="C23">
            <v>15</v>
          </cell>
          <cell r="D23">
            <v>2000</v>
          </cell>
          <cell r="F23">
            <v>1</v>
          </cell>
          <cell r="G23">
            <v>1</v>
          </cell>
        </row>
        <row r="24">
          <cell r="C24">
            <v>2150</v>
          </cell>
          <cell r="D24">
            <v>315000</v>
          </cell>
          <cell r="F24">
            <v>2</v>
          </cell>
          <cell r="G24">
            <v>2</v>
          </cell>
        </row>
        <row r="27">
          <cell r="C27">
            <v>2180</v>
          </cell>
          <cell r="D27">
            <v>28000</v>
          </cell>
          <cell r="F27">
            <v>2</v>
          </cell>
          <cell r="G27">
            <v>2</v>
          </cell>
        </row>
      </sheetData>
      <sheetData sheetId="6">
        <row r="6">
          <cell r="C6">
            <v>300</v>
          </cell>
          <cell r="D6">
            <v>4200</v>
          </cell>
          <cell r="F6">
            <v>1</v>
          </cell>
          <cell r="G6">
            <v>1</v>
          </cell>
        </row>
        <row r="7">
          <cell r="C7">
            <v>400</v>
          </cell>
          <cell r="D7">
            <v>4800</v>
          </cell>
          <cell r="F7">
            <v>1</v>
          </cell>
          <cell r="G7">
            <v>1</v>
          </cell>
        </row>
        <row r="11">
          <cell r="C11">
            <v>800</v>
          </cell>
          <cell r="D11">
            <v>32000</v>
          </cell>
          <cell r="F11">
            <v>3</v>
          </cell>
          <cell r="G11">
            <v>3</v>
          </cell>
        </row>
        <row r="13">
          <cell r="C13">
            <v>400</v>
          </cell>
          <cell r="D13">
            <v>4400</v>
          </cell>
          <cell r="F13">
            <v>1</v>
          </cell>
          <cell r="G13">
            <v>1</v>
          </cell>
        </row>
        <row r="14">
          <cell r="C14">
            <v>700</v>
          </cell>
          <cell r="D14">
            <v>10500</v>
          </cell>
          <cell r="F14">
            <v>3</v>
          </cell>
          <cell r="G14">
            <v>3</v>
          </cell>
        </row>
      </sheetData>
      <sheetData sheetId="7">
        <row r="6">
          <cell r="C6">
            <v>3800</v>
          </cell>
          <cell r="D6">
            <v>40000</v>
          </cell>
          <cell r="F6">
            <v>1</v>
          </cell>
          <cell r="G6">
            <v>1</v>
          </cell>
        </row>
        <row r="7">
          <cell r="C7">
            <v>2000</v>
          </cell>
          <cell r="D7">
            <v>10000</v>
          </cell>
          <cell r="F7">
            <v>1</v>
          </cell>
          <cell r="G7">
            <v>1</v>
          </cell>
        </row>
        <row r="11">
          <cell r="C11">
            <v>500</v>
          </cell>
          <cell r="D11">
            <v>100000</v>
          </cell>
          <cell r="F11">
            <v>1</v>
          </cell>
          <cell r="G11">
            <v>1</v>
          </cell>
        </row>
        <row r="13">
          <cell r="C13">
            <v>2000</v>
          </cell>
          <cell r="D13">
            <v>30000</v>
          </cell>
          <cell r="F13">
            <v>1</v>
          </cell>
          <cell r="G13">
            <v>1</v>
          </cell>
        </row>
        <row r="14">
          <cell r="C14">
            <v>2000</v>
          </cell>
          <cell r="D14">
            <v>50000</v>
          </cell>
          <cell r="F14">
            <v>1</v>
          </cell>
          <cell r="G14">
            <v>1</v>
          </cell>
        </row>
        <row r="15">
          <cell r="C15">
            <v>1000</v>
          </cell>
          <cell r="D15">
            <v>10000</v>
          </cell>
          <cell r="F15">
            <v>1</v>
          </cell>
          <cell r="G15">
            <v>1</v>
          </cell>
        </row>
        <row r="16">
          <cell r="C16">
            <v>2000</v>
          </cell>
          <cell r="D16">
            <v>20000</v>
          </cell>
          <cell r="F16">
            <v>1</v>
          </cell>
          <cell r="G16">
            <v>1</v>
          </cell>
        </row>
        <row r="18">
          <cell r="C18">
            <v>1000</v>
          </cell>
          <cell r="D18">
            <v>10000</v>
          </cell>
          <cell r="F18">
            <v>1</v>
          </cell>
          <cell r="G18">
            <v>1</v>
          </cell>
        </row>
        <row r="19">
          <cell r="C19">
            <v>2000</v>
          </cell>
          <cell r="D19">
            <v>200000</v>
          </cell>
          <cell r="F19">
            <v>1</v>
          </cell>
          <cell r="G19">
            <v>1</v>
          </cell>
        </row>
        <row r="21">
          <cell r="C21">
            <v>3600</v>
          </cell>
          <cell r="D21">
            <v>10000</v>
          </cell>
          <cell r="F21">
            <v>1</v>
          </cell>
          <cell r="G21">
            <v>1</v>
          </cell>
        </row>
        <row r="23">
          <cell r="C23">
            <v>2000</v>
          </cell>
          <cell r="D23">
            <v>30000</v>
          </cell>
          <cell r="F23">
            <v>1</v>
          </cell>
          <cell r="G23">
            <v>1</v>
          </cell>
        </row>
        <row r="24">
          <cell r="C24">
            <v>2000</v>
          </cell>
          <cell r="D24">
            <v>1000000</v>
          </cell>
          <cell r="F24">
            <v>1</v>
          </cell>
          <cell r="G24">
            <v>1</v>
          </cell>
        </row>
        <row r="27">
          <cell r="C27">
            <v>3000</v>
          </cell>
          <cell r="F27">
            <v>1</v>
          </cell>
          <cell r="G27">
            <v>4</v>
          </cell>
        </row>
      </sheetData>
      <sheetData sheetId="8">
        <row r="12">
          <cell r="D12">
            <v>0</v>
          </cell>
        </row>
        <row r="13">
          <cell r="D13">
            <v>0</v>
          </cell>
        </row>
        <row r="14">
          <cell r="C14">
            <v>1000</v>
          </cell>
          <cell r="D14">
            <v>6000</v>
          </cell>
          <cell r="F14">
            <v>1</v>
          </cell>
          <cell r="G14">
            <v>1</v>
          </cell>
        </row>
        <row r="15">
          <cell r="C15">
            <v>700</v>
          </cell>
          <cell r="D15">
            <v>7000</v>
          </cell>
          <cell r="F15">
            <v>1</v>
          </cell>
          <cell r="G15">
            <v>1</v>
          </cell>
        </row>
        <row r="16">
          <cell r="C16">
            <v>600</v>
          </cell>
          <cell r="D16">
            <v>6000</v>
          </cell>
          <cell r="F16">
            <v>1</v>
          </cell>
          <cell r="G16">
            <v>1</v>
          </cell>
        </row>
        <row r="17">
          <cell r="D17">
            <v>0</v>
          </cell>
        </row>
        <row r="18">
          <cell r="D18">
            <v>0</v>
          </cell>
        </row>
        <row r="19">
          <cell r="C19">
            <v>21000</v>
          </cell>
          <cell r="D19">
            <v>315000</v>
          </cell>
          <cell r="F19">
            <v>2</v>
          </cell>
          <cell r="G19">
            <v>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C24">
            <v>1400</v>
          </cell>
          <cell r="D24">
            <v>112000</v>
          </cell>
          <cell r="F24">
            <v>2</v>
          </cell>
          <cell r="G24">
            <v>2</v>
          </cell>
        </row>
        <row r="25">
          <cell r="D25">
            <v>0</v>
          </cell>
        </row>
        <row r="26">
          <cell r="D26">
            <v>0</v>
          </cell>
        </row>
        <row r="27">
          <cell r="C27">
            <v>3000</v>
          </cell>
          <cell r="D27">
            <v>0</v>
          </cell>
          <cell r="F27">
            <v>1</v>
          </cell>
          <cell r="G2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خمینی شهر"/>
      <sheetName val="فلاورجان"/>
      <sheetName val="کاشان"/>
      <sheetName val="مبارکه"/>
      <sheetName val="نجف آباد"/>
    </sheetNames>
    <sheetDataSet>
      <sheetData sheetId="1">
        <row r="7">
          <cell r="F7">
            <v>250</v>
          </cell>
          <cell r="H7">
            <v>75000</v>
          </cell>
          <cell r="J7">
            <v>1</v>
          </cell>
          <cell r="K7">
            <v>1</v>
          </cell>
        </row>
        <row r="8">
          <cell r="F8">
            <v>250</v>
          </cell>
          <cell r="H8">
            <v>75000</v>
          </cell>
          <cell r="J8">
            <v>1</v>
          </cell>
          <cell r="K8">
            <v>1</v>
          </cell>
        </row>
        <row r="11">
          <cell r="F11">
            <v>100</v>
          </cell>
          <cell r="H11">
            <v>5000</v>
          </cell>
          <cell r="J11">
            <v>1</v>
          </cell>
          <cell r="K11">
            <v>1</v>
          </cell>
        </row>
        <row r="12">
          <cell r="F12">
            <v>500</v>
          </cell>
          <cell r="H12">
            <v>5000</v>
          </cell>
          <cell r="J12">
            <v>1</v>
          </cell>
          <cell r="K12">
            <v>1</v>
          </cell>
        </row>
        <row r="13">
          <cell r="F13">
            <v>50</v>
          </cell>
          <cell r="H13">
            <v>10000</v>
          </cell>
          <cell r="J13">
            <v>1</v>
          </cell>
          <cell r="K13">
            <v>1</v>
          </cell>
        </row>
        <row r="17">
          <cell r="F17">
            <v>100</v>
          </cell>
          <cell r="H17">
            <v>2000</v>
          </cell>
          <cell r="J17">
            <v>1</v>
          </cell>
          <cell r="K17">
            <v>1</v>
          </cell>
        </row>
        <row r="18">
          <cell r="F18">
            <v>20</v>
          </cell>
          <cell r="H18">
            <v>500</v>
          </cell>
          <cell r="J18">
            <v>1</v>
          </cell>
          <cell r="K18">
            <v>1</v>
          </cell>
        </row>
        <row r="19">
          <cell r="F19">
            <v>50</v>
          </cell>
          <cell r="H19">
            <v>3000</v>
          </cell>
          <cell r="J19">
            <v>1</v>
          </cell>
          <cell r="K19">
            <v>1</v>
          </cell>
        </row>
        <row r="20">
          <cell r="F20">
            <v>30</v>
          </cell>
          <cell r="H20">
            <v>3000</v>
          </cell>
          <cell r="J20">
            <v>1</v>
          </cell>
          <cell r="K20">
            <v>1</v>
          </cell>
        </row>
        <row r="21">
          <cell r="F21">
            <v>50</v>
          </cell>
          <cell r="H21">
            <v>5000</v>
          </cell>
          <cell r="J21">
            <v>1</v>
          </cell>
          <cell r="K21">
            <v>1</v>
          </cell>
        </row>
        <row r="24">
          <cell r="F24">
            <v>50</v>
          </cell>
          <cell r="H24">
            <v>6000</v>
          </cell>
          <cell r="J24">
            <v>1</v>
          </cell>
          <cell r="K24">
            <v>1</v>
          </cell>
        </row>
        <row r="25">
          <cell r="F25">
            <v>20</v>
          </cell>
          <cell r="H25">
            <v>4000</v>
          </cell>
          <cell r="J25">
            <v>1</v>
          </cell>
          <cell r="K25">
            <v>1</v>
          </cell>
        </row>
      </sheetData>
      <sheetData sheetId="2">
        <row r="6">
          <cell r="C6">
            <v>5000</v>
          </cell>
          <cell r="H6">
            <v>100000</v>
          </cell>
          <cell r="J6">
            <v>10</v>
          </cell>
          <cell r="K6">
            <v>10</v>
          </cell>
        </row>
        <row r="7">
          <cell r="C7">
            <v>1800</v>
          </cell>
          <cell r="H7">
            <v>180000</v>
          </cell>
          <cell r="J7">
            <v>60</v>
          </cell>
          <cell r="K7">
            <v>60</v>
          </cell>
        </row>
        <row r="8">
          <cell r="C8">
            <v>670</v>
          </cell>
          <cell r="H8">
            <v>20000</v>
          </cell>
          <cell r="J8">
            <v>30</v>
          </cell>
          <cell r="K8">
            <v>30</v>
          </cell>
        </row>
        <row r="9">
          <cell r="C9">
            <v>240</v>
          </cell>
          <cell r="H9">
            <v>7000</v>
          </cell>
          <cell r="J9">
            <v>20</v>
          </cell>
          <cell r="K9">
            <v>20</v>
          </cell>
        </row>
        <row r="11">
          <cell r="C11">
            <v>60000</v>
          </cell>
          <cell r="H11">
            <v>1800000</v>
          </cell>
          <cell r="J11">
            <v>20</v>
          </cell>
          <cell r="K11">
            <v>20</v>
          </cell>
        </row>
        <row r="12">
          <cell r="C12">
            <v>15000</v>
          </cell>
          <cell r="H12">
            <v>450000</v>
          </cell>
          <cell r="J12">
            <v>10</v>
          </cell>
          <cell r="K12">
            <v>10</v>
          </cell>
        </row>
        <row r="13">
          <cell r="C13">
            <v>7500</v>
          </cell>
          <cell r="H13">
            <v>220000</v>
          </cell>
          <cell r="J13">
            <v>20</v>
          </cell>
          <cell r="K13">
            <v>20</v>
          </cell>
        </row>
        <row r="14">
          <cell r="C14">
            <v>1400</v>
          </cell>
          <cell r="H14">
            <v>40000</v>
          </cell>
          <cell r="J14">
            <v>20</v>
          </cell>
          <cell r="K14">
            <v>20</v>
          </cell>
        </row>
        <row r="16">
          <cell r="C16">
            <v>1400</v>
          </cell>
          <cell r="H16">
            <v>40000</v>
          </cell>
          <cell r="J16">
            <v>20</v>
          </cell>
          <cell r="K16">
            <v>20</v>
          </cell>
        </row>
        <row r="17">
          <cell r="C17">
            <v>20000</v>
          </cell>
          <cell r="H17">
            <v>400000</v>
          </cell>
          <cell r="J17">
            <v>20</v>
          </cell>
          <cell r="K17">
            <v>20</v>
          </cell>
        </row>
        <row r="18">
          <cell r="C18">
            <v>400</v>
          </cell>
          <cell r="H18">
            <v>10000</v>
          </cell>
          <cell r="J18">
            <v>20</v>
          </cell>
          <cell r="K18">
            <v>20</v>
          </cell>
        </row>
        <row r="19">
          <cell r="C19">
            <v>11250</v>
          </cell>
          <cell r="H19">
            <v>225000</v>
          </cell>
          <cell r="J19">
            <v>20</v>
          </cell>
          <cell r="K19">
            <v>20</v>
          </cell>
        </row>
        <row r="20">
          <cell r="C20">
            <v>340</v>
          </cell>
          <cell r="H20">
            <v>10000</v>
          </cell>
          <cell r="J20">
            <v>8</v>
          </cell>
          <cell r="K20">
            <v>8</v>
          </cell>
        </row>
        <row r="21">
          <cell r="C21">
            <v>3400</v>
          </cell>
          <cell r="H21">
            <v>100000</v>
          </cell>
          <cell r="J21">
            <v>10</v>
          </cell>
          <cell r="K21">
            <v>10</v>
          </cell>
        </row>
        <row r="24">
          <cell r="C24">
            <v>6700</v>
          </cell>
          <cell r="H24">
            <v>200000</v>
          </cell>
          <cell r="J24">
            <v>25</v>
          </cell>
          <cell r="K24">
            <v>25</v>
          </cell>
        </row>
        <row r="25">
          <cell r="C25">
            <v>17000</v>
          </cell>
          <cell r="H25">
            <v>500000</v>
          </cell>
          <cell r="J25">
            <v>20</v>
          </cell>
          <cell r="K25">
            <v>20</v>
          </cell>
        </row>
        <row r="28">
          <cell r="C28">
            <v>5000</v>
          </cell>
          <cell r="H28">
            <v>100000</v>
          </cell>
          <cell r="J28">
            <v>20</v>
          </cell>
          <cell r="K28">
            <v>20</v>
          </cell>
        </row>
        <row r="29">
          <cell r="C29">
            <v>2500</v>
          </cell>
          <cell r="H29">
            <v>50000</v>
          </cell>
          <cell r="J29">
            <v>10</v>
          </cell>
          <cell r="K29">
            <v>10</v>
          </cell>
        </row>
        <row r="30">
          <cell r="C30">
            <v>1700</v>
          </cell>
          <cell r="H30">
            <v>50000</v>
          </cell>
          <cell r="J30">
            <v>10</v>
          </cell>
          <cell r="K30">
            <v>10</v>
          </cell>
        </row>
      </sheetData>
      <sheetData sheetId="3">
        <row r="6">
          <cell r="C6">
            <v>200000</v>
          </cell>
          <cell r="F6">
            <v>230000</v>
          </cell>
          <cell r="H6">
            <v>11000000</v>
          </cell>
          <cell r="J6">
            <v>265</v>
          </cell>
          <cell r="K6">
            <v>265</v>
          </cell>
        </row>
        <row r="8">
          <cell r="C8">
            <v>25000</v>
          </cell>
          <cell r="F8">
            <v>40000</v>
          </cell>
          <cell r="H8">
            <v>3250000</v>
          </cell>
          <cell r="J8">
            <v>25</v>
          </cell>
          <cell r="K8">
            <v>25</v>
          </cell>
        </row>
        <row r="9">
          <cell r="C9">
            <v>1000</v>
          </cell>
          <cell r="F9">
            <v>3000</v>
          </cell>
          <cell r="H9">
            <v>160000</v>
          </cell>
          <cell r="J9">
            <v>10</v>
          </cell>
          <cell r="K9">
            <v>10</v>
          </cell>
        </row>
        <row r="10">
          <cell r="F10">
            <v>2000</v>
          </cell>
          <cell r="H10">
            <v>100000</v>
          </cell>
          <cell r="J10">
            <v>4</v>
          </cell>
          <cell r="K10">
            <v>4</v>
          </cell>
        </row>
        <row r="11">
          <cell r="C11">
            <v>4000</v>
          </cell>
          <cell r="F11">
            <v>12000</v>
          </cell>
          <cell r="H11">
            <v>1000000</v>
          </cell>
          <cell r="J11">
            <v>15</v>
          </cell>
          <cell r="K11">
            <v>15</v>
          </cell>
        </row>
        <row r="12">
          <cell r="C12">
            <v>4000</v>
          </cell>
          <cell r="F12">
            <v>12000</v>
          </cell>
          <cell r="H12">
            <v>800000</v>
          </cell>
          <cell r="J12">
            <v>15</v>
          </cell>
          <cell r="K12">
            <v>15</v>
          </cell>
        </row>
        <row r="13">
          <cell r="F13">
            <v>4000</v>
          </cell>
          <cell r="H13">
            <v>200000</v>
          </cell>
          <cell r="J13">
            <v>10</v>
          </cell>
          <cell r="K13">
            <v>10</v>
          </cell>
        </row>
        <row r="14">
          <cell r="C14">
            <v>2000</v>
          </cell>
          <cell r="F14">
            <v>5000</v>
          </cell>
          <cell r="H14">
            <v>210000</v>
          </cell>
          <cell r="J14">
            <v>10</v>
          </cell>
          <cell r="K14">
            <v>10</v>
          </cell>
        </row>
        <row r="16">
          <cell r="C16">
            <v>1000</v>
          </cell>
          <cell r="F16">
            <v>3000</v>
          </cell>
          <cell r="H16">
            <v>80000</v>
          </cell>
          <cell r="J16">
            <v>10</v>
          </cell>
          <cell r="K16">
            <v>10</v>
          </cell>
        </row>
        <row r="17">
          <cell r="C17">
            <v>1000</v>
          </cell>
          <cell r="F17">
            <v>5000</v>
          </cell>
          <cell r="H17">
            <v>120000</v>
          </cell>
          <cell r="J17">
            <v>15</v>
          </cell>
          <cell r="K17">
            <v>15</v>
          </cell>
        </row>
        <row r="18">
          <cell r="C18">
            <v>1000</v>
          </cell>
          <cell r="F18">
            <v>2000</v>
          </cell>
          <cell r="H18">
            <v>450000</v>
          </cell>
          <cell r="J18">
            <v>15</v>
          </cell>
          <cell r="K18">
            <v>15</v>
          </cell>
        </row>
        <row r="19">
          <cell r="F19">
            <v>2000</v>
          </cell>
          <cell r="H19">
            <v>300000</v>
          </cell>
          <cell r="J19">
            <v>10</v>
          </cell>
          <cell r="K19">
            <v>10</v>
          </cell>
        </row>
        <row r="20">
          <cell r="C20">
            <v>2000</v>
          </cell>
          <cell r="F20">
            <v>4000</v>
          </cell>
          <cell r="H20">
            <v>300000</v>
          </cell>
          <cell r="J20">
            <v>10</v>
          </cell>
          <cell r="K20">
            <v>10</v>
          </cell>
        </row>
        <row r="21">
          <cell r="C21">
            <v>500</v>
          </cell>
          <cell r="F21">
            <v>1500</v>
          </cell>
          <cell r="H21">
            <v>600000</v>
          </cell>
          <cell r="J21">
            <v>12</v>
          </cell>
          <cell r="K21">
            <v>12</v>
          </cell>
        </row>
        <row r="24">
          <cell r="F24">
            <v>500</v>
          </cell>
          <cell r="H24">
            <v>10000</v>
          </cell>
          <cell r="J24">
            <v>5</v>
          </cell>
          <cell r="K24">
            <v>5</v>
          </cell>
        </row>
        <row r="25">
          <cell r="C25">
            <v>2000</v>
          </cell>
          <cell r="F25">
            <v>5000</v>
          </cell>
          <cell r="H25">
            <v>210000</v>
          </cell>
          <cell r="J25">
            <v>15</v>
          </cell>
          <cell r="K25">
            <v>15</v>
          </cell>
        </row>
        <row r="28">
          <cell r="F28">
            <v>400</v>
          </cell>
          <cell r="H28">
            <v>12000</v>
          </cell>
          <cell r="J28">
            <v>5</v>
          </cell>
          <cell r="K28">
            <v>5</v>
          </cell>
        </row>
        <row r="30">
          <cell r="F30">
            <v>1000</v>
          </cell>
          <cell r="H30">
            <v>200000</v>
          </cell>
          <cell r="J30">
            <v>10</v>
          </cell>
          <cell r="K30">
            <v>10</v>
          </cell>
        </row>
        <row r="32">
          <cell r="C32">
            <v>2000</v>
          </cell>
          <cell r="F32">
            <v>5000</v>
          </cell>
          <cell r="H32">
            <v>280000</v>
          </cell>
          <cell r="J32">
            <v>20</v>
          </cell>
          <cell r="K32">
            <v>20</v>
          </cell>
        </row>
      </sheetData>
      <sheetData sheetId="4">
        <row r="6">
          <cell r="C6">
            <v>1000</v>
          </cell>
          <cell r="F6">
            <v>500</v>
          </cell>
          <cell r="H6">
            <v>30000</v>
          </cell>
          <cell r="J6">
            <v>1</v>
          </cell>
          <cell r="K6">
            <v>1</v>
          </cell>
        </row>
        <row r="8">
          <cell r="F8">
            <v>6000</v>
          </cell>
          <cell r="H8">
            <v>240000</v>
          </cell>
          <cell r="J8">
            <v>3</v>
          </cell>
          <cell r="K8">
            <v>3</v>
          </cell>
        </row>
        <row r="9">
          <cell r="F9">
            <v>300</v>
          </cell>
          <cell r="H9">
            <v>12000</v>
          </cell>
          <cell r="J9">
            <v>1</v>
          </cell>
          <cell r="K9">
            <v>1</v>
          </cell>
        </row>
        <row r="10">
          <cell r="F10">
            <v>3000</v>
          </cell>
          <cell r="H10">
            <v>60000</v>
          </cell>
          <cell r="J10">
            <v>2</v>
          </cell>
          <cell r="K10">
            <v>2</v>
          </cell>
        </row>
        <row r="11">
          <cell r="F11">
            <v>2000</v>
          </cell>
          <cell r="H11">
            <v>80000</v>
          </cell>
          <cell r="J11">
            <v>2</v>
          </cell>
          <cell r="K11">
            <v>2</v>
          </cell>
        </row>
        <row r="12">
          <cell r="F12">
            <v>800</v>
          </cell>
          <cell r="H12">
            <v>32000</v>
          </cell>
          <cell r="J12">
            <v>2</v>
          </cell>
          <cell r="K12">
            <v>2</v>
          </cell>
        </row>
        <row r="13">
          <cell r="F13">
            <v>400</v>
          </cell>
          <cell r="H13">
            <v>16000</v>
          </cell>
          <cell r="J13">
            <v>2</v>
          </cell>
          <cell r="K13">
            <v>2</v>
          </cell>
        </row>
        <row r="14">
          <cell r="F14">
            <v>800</v>
          </cell>
          <cell r="H14">
            <v>32000</v>
          </cell>
          <cell r="J14">
            <v>2</v>
          </cell>
          <cell r="K14">
            <v>2</v>
          </cell>
        </row>
        <row r="16">
          <cell r="F16">
            <v>1000</v>
          </cell>
          <cell r="H16">
            <v>20000</v>
          </cell>
          <cell r="J16">
            <v>2</v>
          </cell>
          <cell r="K16">
            <v>2</v>
          </cell>
        </row>
        <row r="17">
          <cell r="F17">
            <v>1000</v>
          </cell>
          <cell r="H17">
            <v>20000</v>
          </cell>
          <cell r="J17">
            <v>2</v>
          </cell>
          <cell r="K17">
            <v>2</v>
          </cell>
        </row>
        <row r="18">
          <cell r="F18">
            <v>400</v>
          </cell>
          <cell r="H18">
            <v>16000</v>
          </cell>
          <cell r="J18">
            <v>2</v>
          </cell>
          <cell r="K18">
            <v>2</v>
          </cell>
        </row>
        <row r="20">
          <cell r="C20">
            <v>1000</v>
          </cell>
          <cell r="H20">
            <v>40000</v>
          </cell>
          <cell r="J20">
            <v>2</v>
          </cell>
          <cell r="K20">
            <v>2</v>
          </cell>
        </row>
        <row r="24">
          <cell r="F24">
            <v>250</v>
          </cell>
          <cell r="H24">
            <v>10000</v>
          </cell>
          <cell r="J24">
            <v>2</v>
          </cell>
          <cell r="K24">
            <v>2</v>
          </cell>
        </row>
        <row r="25">
          <cell r="F25">
            <v>2000</v>
          </cell>
          <cell r="H25">
            <v>50000</v>
          </cell>
          <cell r="J25">
            <v>2</v>
          </cell>
          <cell r="K25">
            <v>2</v>
          </cell>
        </row>
        <row r="27">
          <cell r="F27">
            <v>1000</v>
          </cell>
          <cell r="H27">
            <v>20000</v>
          </cell>
          <cell r="J27">
            <v>2</v>
          </cell>
          <cell r="K27">
            <v>2</v>
          </cell>
        </row>
        <row r="30">
          <cell r="F30">
            <v>1250</v>
          </cell>
          <cell r="H30">
            <v>50000</v>
          </cell>
          <cell r="J30">
            <v>2</v>
          </cell>
          <cell r="K30">
            <v>2</v>
          </cell>
        </row>
        <row r="32">
          <cell r="C32">
            <v>500</v>
          </cell>
          <cell r="H32">
            <v>10000</v>
          </cell>
          <cell r="J32">
            <v>2</v>
          </cell>
          <cell r="K32">
            <v>2</v>
          </cell>
        </row>
      </sheetData>
      <sheetData sheetId="5">
        <row r="6">
          <cell r="C6">
            <v>300</v>
          </cell>
          <cell r="H6">
            <v>6800</v>
          </cell>
          <cell r="J6">
            <v>2</v>
          </cell>
          <cell r="K6">
            <v>2</v>
          </cell>
        </row>
        <row r="17">
          <cell r="C17">
            <v>150</v>
          </cell>
          <cell r="H17">
            <v>2000</v>
          </cell>
          <cell r="J17">
            <v>1</v>
          </cell>
          <cell r="K17">
            <v>1</v>
          </cell>
        </row>
        <row r="21">
          <cell r="C21">
            <v>20</v>
          </cell>
          <cell r="H21">
            <v>450</v>
          </cell>
          <cell r="J21">
            <v>1</v>
          </cell>
          <cell r="K21">
            <v>1</v>
          </cell>
        </row>
      </sheetData>
      <sheetData sheetId="6">
        <row r="6">
          <cell r="F6">
            <v>1100</v>
          </cell>
          <cell r="H6">
            <v>27500</v>
          </cell>
          <cell r="J6">
            <v>2</v>
          </cell>
          <cell r="K6">
            <v>2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F11">
            <v>400</v>
          </cell>
          <cell r="H11">
            <v>12000</v>
          </cell>
          <cell r="J11">
            <v>1</v>
          </cell>
          <cell r="K11">
            <v>1</v>
          </cell>
        </row>
        <row r="12">
          <cell r="F12">
            <v>1000</v>
          </cell>
          <cell r="H12">
            <v>30000</v>
          </cell>
          <cell r="J12">
            <v>2</v>
          </cell>
          <cell r="K12">
            <v>2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F17">
            <v>500</v>
          </cell>
          <cell r="H17">
            <v>12500</v>
          </cell>
          <cell r="J17">
            <v>1</v>
          </cell>
          <cell r="K17">
            <v>1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F25">
            <v>300</v>
          </cell>
          <cell r="H25">
            <v>9000</v>
          </cell>
          <cell r="J25">
            <v>1</v>
          </cell>
          <cell r="K25">
            <v>1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F32">
            <v>200</v>
          </cell>
          <cell r="H32">
            <v>5000</v>
          </cell>
          <cell r="J32">
            <v>2</v>
          </cell>
          <cell r="K32">
            <v>2</v>
          </cell>
        </row>
      </sheetData>
      <sheetData sheetId="7">
        <row r="6">
          <cell r="C6">
            <v>4000</v>
          </cell>
          <cell r="F6">
            <v>2000</v>
          </cell>
          <cell r="H6">
            <v>180000</v>
          </cell>
          <cell r="J6">
            <v>15</v>
          </cell>
          <cell r="K6">
            <v>15</v>
          </cell>
        </row>
        <row r="7">
          <cell r="F7">
            <v>0</v>
          </cell>
          <cell r="H7">
            <v>0</v>
          </cell>
        </row>
        <row r="8">
          <cell r="C8">
            <v>8000</v>
          </cell>
          <cell r="F8">
            <v>2000</v>
          </cell>
          <cell r="H8">
            <v>400000</v>
          </cell>
          <cell r="J8">
            <v>7</v>
          </cell>
          <cell r="K8">
            <v>7</v>
          </cell>
        </row>
        <row r="9">
          <cell r="C9">
            <v>500</v>
          </cell>
          <cell r="H9">
            <v>15000</v>
          </cell>
          <cell r="J9">
            <v>5</v>
          </cell>
          <cell r="K9">
            <v>5</v>
          </cell>
        </row>
        <row r="10">
          <cell r="F10">
            <v>0</v>
          </cell>
          <cell r="H10">
            <v>0</v>
          </cell>
        </row>
        <row r="11">
          <cell r="C11">
            <v>500</v>
          </cell>
          <cell r="H11">
            <v>20000</v>
          </cell>
          <cell r="J11">
            <v>6</v>
          </cell>
          <cell r="K11">
            <v>6</v>
          </cell>
        </row>
        <row r="12">
          <cell r="C12">
            <v>1000</v>
          </cell>
          <cell r="H12">
            <v>40000</v>
          </cell>
          <cell r="J12">
            <v>12</v>
          </cell>
          <cell r="K12">
            <v>12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C16">
            <v>500</v>
          </cell>
          <cell r="H16">
            <v>20000</v>
          </cell>
          <cell r="J16">
            <v>8</v>
          </cell>
          <cell r="K16">
            <v>8</v>
          </cell>
        </row>
        <row r="17">
          <cell r="C17">
            <v>2000</v>
          </cell>
          <cell r="H17">
            <v>40000</v>
          </cell>
          <cell r="J17">
            <v>15</v>
          </cell>
          <cell r="K17">
            <v>15</v>
          </cell>
        </row>
        <row r="18">
          <cell r="F18">
            <v>0</v>
          </cell>
          <cell r="H18">
            <v>0</v>
          </cell>
        </row>
        <row r="19">
          <cell r="F19">
            <v>0</v>
          </cell>
          <cell r="H19">
            <v>0</v>
          </cell>
        </row>
        <row r="20">
          <cell r="C20">
            <v>500</v>
          </cell>
          <cell r="H20">
            <v>20000</v>
          </cell>
          <cell r="J20">
            <v>4</v>
          </cell>
          <cell r="K20">
            <v>4</v>
          </cell>
        </row>
        <row r="21">
          <cell r="C21">
            <v>500</v>
          </cell>
          <cell r="H21">
            <v>20000</v>
          </cell>
          <cell r="J21">
            <v>8</v>
          </cell>
          <cell r="K21">
            <v>8</v>
          </cell>
        </row>
        <row r="22">
          <cell r="F22">
            <v>0</v>
          </cell>
          <cell r="H22">
            <v>0</v>
          </cell>
        </row>
        <row r="23">
          <cell r="F23">
            <v>0</v>
          </cell>
          <cell r="H23">
            <v>0</v>
          </cell>
        </row>
        <row r="24">
          <cell r="F24">
            <v>0</v>
          </cell>
          <cell r="H24">
            <v>0</v>
          </cell>
        </row>
        <row r="25">
          <cell r="C25">
            <v>500</v>
          </cell>
          <cell r="H25">
            <v>20000</v>
          </cell>
          <cell r="J25">
            <v>7</v>
          </cell>
          <cell r="K25">
            <v>7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  <cell r="H27">
            <v>0</v>
          </cell>
        </row>
        <row r="28">
          <cell r="F28">
            <v>0</v>
          </cell>
          <cell r="H28">
            <v>0</v>
          </cell>
        </row>
        <row r="29">
          <cell r="C29">
            <v>500</v>
          </cell>
          <cell r="H29">
            <v>20000</v>
          </cell>
          <cell r="J29">
            <v>5</v>
          </cell>
          <cell r="K29">
            <v>5</v>
          </cell>
        </row>
        <row r="30">
          <cell r="F30">
            <v>0</v>
          </cell>
          <cell r="H30">
            <v>0</v>
          </cell>
        </row>
        <row r="31">
          <cell r="F31">
            <v>0</v>
          </cell>
          <cell r="H31">
            <v>0</v>
          </cell>
        </row>
        <row r="32">
          <cell r="C32">
            <v>1080</v>
          </cell>
          <cell r="F32">
            <v>1000</v>
          </cell>
          <cell r="H32">
            <v>83200</v>
          </cell>
          <cell r="J32">
            <v>25</v>
          </cell>
          <cell r="K32">
            <v>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کاشان"/>
      <sheetName val="نجف آباد"/>
    </sheetNames>
    <sheetDataSet>
      <sheetData sheetId="1">
        <row r="7">
          <cell r="C7">
            <v>250</v>
          </cell>
          <cell r="D7">
            <v>75000</v>
          </cell>
          <cell r="F7">
            <v>1</v>
          </cell>
          <cell r="G7">
            <v>1</v>
          </cell>
        </row>
        <row r="8">
          <cell r="C8">
            <v>250</v>
          </cell>
          <cell r="D8">
            <v>75000</v>
          </cell>
          <cell r="F8">
            <v>1</v>
          </cell>
          <cell r="G8">
            <v>1</v>
          </cell>
        </row>
        <row r="9">
          <cell r="D9">
            <v>0</v>
          </cell>
        </row>
        <row r="10">
          <cell r="D10">
            <v>0</v>
          </cell>
        </row>
        <row r="11">
          <cell r="C11">
            <v>100</v>
          </cell>
          <cell r="D11">
            <v>5000</v>
          </cell>
          <cell r="F11">
            <v>1</v>
          </cell>
          <cell r="G11">
            <v>1</v>
          </cell>
        </row>
        <row r="12">
          <cell r="C12">
            <v>500</v>
          </cell>
          <cell r="D12">
            <v>5000</v>
          </cell>
          <cell r="F12">
            <v>1</v>
          </cell>
          <cell r="G12">
            <v>1</v>
          </cell>
        </row>
        <row r="13">
          <cell r="C13">
            <v>50</v>
          </cell>
          <cell r="D13">
            <v>10000</v>
          </cell>
          <cell r="F13">
            <v>1</v>
          </cell>
          <cell r="G13">
            <v>1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C17">
            <v>100</v>
          </cell>
          <cell r="D17">
            <v>2000</v>
          </cell>
          <cell r="F17">
            <v>1</v>
          </cell>
          <cell r="G17">
            <v>1</v>
          </cell>
        </row>
        <row r="18">
          <cell r="C18">
            <v>20</v>
          </cell>
          <cell r="D18">
            <v>500</v>
          </cell>
          <cell r="F18">
            <v>1</v>
          </cell>
          <cell r="G18">
            <v>1</v>
          </cell>
        </row>
        <row r="19">
          <cell r="C19">
            <v>50</v>
          </cell>
          <cell r="D19">
            <v>3000</v>
          </cell>
          <cell r="F19">
            <v>1</v>
          </cell>
          <cell r="G19">
            <v>1</v>
          </cell>
        </row>
        <row r="20">
          <cell r="C20">
            <v>30</v>
          </cell>
          <cell r="D20">
            <v>3000</v>
          </cell>
          <cell r="F20">
            <v>1</v>
          </cell>
          <cell r="G20">
            <v>1</v>
          </cell>
        </row>
        <row r="21">
          <cell r="C21">
            <v>50</v>
          </cell>
          <cell r="D21">
            <v>5000</v>
          </cell>
          <cell r="F21">
            <v>1</v>
          </cell>
          <cell r="G21">
            <v>1</v>
          </cell>
        </row>
        <row r="22">
          <cell r="D22">
            <v>0</v>
          </cell>
        </row>
        <row r="23">
          <cell r="D23">
            <v>0</v>
          </cell>
        </row>
        <row r="24">
          <cell r="C24">
            <v>50</v>
          </cell>
          <cell r="D24">
            <v>6000</v>
          </cell>
          <cell r="F24">
            <v>1</v>
          </cell>
          <cell r="G24">
            <v>1</v>
          </cell>
        </row>
        <row r="25">
          <cell r="C25">
            <v>20</v>
          </cell>
          <cell r="D25">
            <v>4000</v>
          </cell>
          <cell r="F25">
            <v>1</v>
          </cell>
          <cell r="G25">
            <v>1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</sheetData>
      <sheetData sheetId="2">
        <row r="7">
          <cell r="C7">
            <v>1320</v>
          </cell>
          <cell r="D7">
            <v>290000</v>
          </cell>
          <cell r="F7">
            <v>3</v>
          </cell>
          <cell r="G7">
            <v>3</v>
          </cell>
        </row>
        <row r="8">
          <cell r="C8">
            <v>220</v>
          </cell>
          <cell r="D8">
            <v>60600</v>
          </cell>
          <cell r="F8">
            <v>3</v>
          </cell>
          <cell r="G8">
            <v>3</v>
          </cell>
        </row>
        <row r="11">
          <cell r="C11">
            <v>535</v>
          </cell>
          <cell r="D11">
            <v>185000</v>
          </cell>
          <cell r="F11">
            <v>3</v>
          </cell>
          <cell r="G11">
            <v>3</v>
          </cell>
        </row>
        <row r="12">
          <cell r="C12">
            <v>775</v>
          </cell>
          <cell r="D12">
            <v>265000</v>
          </cell>
          <cell r="F12">
            <v>3</v>
          </cell>
          <cell r="G12">
            <v>3</v>
          </cell>
        </row>
        <row r="13">
          <cell r="C13">
            <v>60</v>
          </cell>
          <cell r="D13">
            <v>1200</v>
          </cell>
          <cell r="F13">
            <v>1</v>
          </cell>
          <cell r="G13">
            <v>1</v>
          </cell>
        </row>
        <row r="16">
          <cell r="C16">
            <v>110</v>
          </cell>
          <cell r="D16">
            <v>22000</v>
          </cell>
          <cell r="F16">
            <v>2</v>
          </cell>
          <cell r="G16">
            <v>2</v>
          </cell>
        </row>
        <row r="19">
          <cell r="C19">
            <v>100</v>
          </cell>
          <cell r="D19">
            <v>35000</v>
          </cell>
          <cell r="F19">
            <v>1</v>
          </cell>
          <cell r="G19">
            <v>1</v>
          </cell>
        </row>
        <row r="20">
          <cell r="C20">
            <v>50</v>
          </cell>
          <cell r="D20">
            <v>25000</v>
          </cell>
          <cell r="F20">
            <v>1</v>
          </cell>
          <cell r="G20">
            <v>1</v>
          </cell>
        </row>
        <row r="21">
          <cell r="C21">
            <v>200</v>
          </cell>
          <cell r="D21">
            <v>90000</v>
          </cell>
          <cell r="F21">
            <v>1</v>
          </cell>
          <cell r="G21">
            <v>1</v>
          </cell>
        </row>
        <row r="24">
          <cell r="C24">
            <v>60</v>
          </cell>
          <cell r="D24">
            <v>18000</v>
          </cell>
          <cell r="F24">
            <v>1</v>
          </cell>
          <cell r="G24">
            <v>1</v>
          </cell>
        </row>
        <row r="25">
          <cell r="C25">
            <v>315</v>
          </cell>
          <cell r="D25">
            <v>45000</v>
          </cell>
          <cell r="F25">
            <v>3</v>
          </cell>
          <cell r="G25">
            <v>3</v>
          </cell>
        </row>
        <row r="29">
          <cell r="C29">
            <v>250</v>
          </cell>
          <cell r="D29">
            <v>100000</v>
          </cell>
          <cell r="F29">
            <v>1</v>
          </cell>
          <cell r="G29">
            <v>1</v>
          </cell>
        </row>
        <row r="30">
          <cell r="C30">
            <v>50</v>
          </cell>
          <cell r="D30">
            <v>20000</v>
          </cell>
          <cell r="F30">
            <v>1</v>
          </cell>
          <cell r="G30">
            <v>1</v>
          </cell>
        </row>
        <row r="32">
          <cell r="C32">
            <v>315</v>
          </cell>
          <cell r="D32">
            <v>75000</v>
          </cell>
          <cell r="F32">
            <v>3</v>
          </cell>
          <cell r="G32">
            <v>3</v>
          </cell>
        </row>
      </sheetData>
      <sheetData sheetId="3">
        <row r="7">
          <cell r="C7">
            <v>5000</v>
          </cell>
          <cell r="D7">
            <v>450000</v>
          </cell>
          <cell r="F7">
            <v>4</v>
          </cell>
          <cell r="G7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اصفهان"/>
      <sheetName val="خمینی شهر"/>
      <sheetName val="گلپایگان"/>
      <sheetName val="لنجان"/>
    </sheetNames>
    <sheetDataSet>
      <sheetData sheetId="1">
        <row r="6">
          <cell r="C6">
            <v>250</v>
          </cell>
          <cell r="D6">
            <v>10000</v>
          </cell>
          <cell r="F6">
            <v>10</v>
          </cell>
          <cell r="G6">
            <v>10</v>
          </cell>
        </row>
        <row r="8">
          <cell r="C8">
            <v>7000</v>
          </cell>
          <cell r="D8">
            <v>28000</v>
          </cell>
          <cell r="F8">
            <v>8</v>
          </cell>
          <cell r="G8">
            <v>8</v>
          </cell>
        </row>
        <row r="9">
          <cell r="C9">
            <v>2000</v>
          </cell>
          <cell r="D9">
            <v>25000</v>
          </cell>
          <cell r="F9">
            <v>10</v>
          </cell>
          <cell r="G9">
            <v>10</v>
          </cell>
        </row>
        <row r="12">
          <cell r="C12">
            <v>10000</v>
          </cell>
          <cell r="D12">
            <v>30000</v>
          </cell>
          <cell r="F12">
            <v>19</v>
          </cell>
          <cell r="G12">
            <v>19</v>
          </cell>
        </row>
      </sheetData>
      <sheetData sheetId="2">
        <row r="11">
          <cell r="C11">
            <v>1000</v>
          </cell>
          <cell r="D11">
            <v>100000</v>
          </cell>
          <cell r="F11">
            <v>1</v>
          </cell>
          <cell r="G11">
            <v>1</v>
          </cell>
        </row>
        <row r="12">
          <cell r="C12">
            <v>2000</v>
          </cell>
          <cell r="D12">
            <v>15000</v>
          </cell>
          <cell r="F12">
            <v>2</v>
          </cell>
          <cell r="G12">
            <v>2</v>
          </cell>
        </row>
      </sheetData>
      <sheetData sheetId="3">
        <row r="7">
          <cell r="C7">
            <v>1200</v>
          </cell>
          <cell r="D7">
            <v>50000</v>
          </cell>
          <cell r="E7">
            <v>150000</v>
          </cell>
          <cell r="F7">
            <v>3</v>
          </cell>
          <cell r="G7">
            <v>3</v>
          </cell>
        </row>
        <row r="8">
          <cell r="C8">
            <v>800</v>
          </cell>
          <cell r="D8">
            <v>4000</v>
          </cell>
          <cell r="E8">
            <v>12000</v>
          </cell>
          <cell r="F8">
            <v>2</v>
          </cell>
          <cell r="G8">
            <v>2</v>
          </cell>
        </row>
      </sheetData>
      <sheetData sheetId="4">
        <row r="6">
          <cell r="C6">
            <v>3000</v>
          </cell>
          <cell r="D6">
            <v>100000</v>
          </cell>
          <cell r="F6">
            <v>1</v>
          </cell>
          <cell r="G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rightToLeft="1" zoomScale="89" zoomScaleNormal="89" zoomScalePageLayoutView="0" workbookViewId="0" topLeftCell="A9">
      <selection activeCell="A26" sqref="A14:IV26"/>
    </sheetView>
  </sheetViews>
  <sheetFormatPr defaultColWidth="9.00390625" defaultRowHeight="15"/>
  <cols>
    <col min="1" max="1" width="0.9921875" style="11" customWidth="1"/>
    <col min="2" max="2" width="5.140625" style="11" customWidth="1"/>
    <col min="3" max="3" width="15.8515625" style="11" customWidth="1"/>
    <col min="4" max="4" width="13.00390625" style="11" customWidth="1"/>
    <col min="5" max="5" width="12.421875" style="11" customWidth="1"/>
    <col min="6" max="6" width="17.140625" style="11" customWidth="1"/>
    <col min="7" max="7" width="15.421875" style="11" customWidth="1"/>
    <col min="8" max="10" width="17.140625" style="11" customWidth="1"/>
    <col min="11" max="11" width="14.7109375" style="11" customWidth="1"/>
    <col min="12" max="12" width="17.140625" style="11" customWidth="1"/>
    <col min="13" max="16384" width="9.00390625" style="11" customWidth="1"/>
  </cols>
  <sheetData>
    <row r="1" spans="2:12" ht="26.25" customHeight="1">
      <c r="B1" s="107" t="s">
        <v>61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49.5" customHeight="1">
      <c r="B2" s="108" t="s">
        <v>214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" customHeight="1" thickBot="1">
      <c r="B3" s="31"/>
      <c r="C3" s="85"/>
      <c r="D3" s="85"/>
      <c r="E3" s="85"/>
      <c r="F3" s="32"/>
      <c r="G3" s="32"/>
      <c r="H3" s="32"/>
      <c r="I3" s="32"/>
      <c r="J3" s="32"/>
      <c r="K3" s="13"/>
      <c r="L3" s="13"/>
    </row>
    <row r="4" spans="2:12" ht="66" customHeight="1" thickBot="1" thickTop="1">
      <c r="B4" s="86" t="s">
        <v>27</v>
      </c>
      <c r="C4" s="87" t="s">
        <v>63</v>
      </c>
      <c r="D4" s="33" t="s">
        <v>215</v>
      </c>
      <c r="E4" s="33" t="s">
        <v>216</v>
      </c>
      <c r="F4" s="33" t="s">
        <v>217</v>
      </c>
      <c r="G4" s="33" t="s">
        <v>218</v>
      </c>
      <c r="H4" s="33" t="s">
        <v>219</v>
      </c>
      <c r="I4" s="33" t="s">
        <v>220</v>
      </c>
      <c r="J4" s="33" t="s">
        <v>221</v>
      </c>
      <c r="K4" s="33" t="s">
        <v>222</v>
      </c>
      <c r="L4" s="34" t="s">
        <v>223</v>
      </c>
    </row>
    <row r="5" spans="2:13" ht="21" customHeight="1">
      <c r="B5" s="88">
        <v>1</v>
      </c>
      <c r="C5" s="19" t="s">
        <v>68</v>
      </c>
      <c r="D5" s="89">
        <v>1</v>
      </c>
      <c r="E5" s="89">
        <v>3</v>
      </c>
      <c r="F5" s="89">
        <v>0</v>
      </c>
      <c r="G5" s="89">
        <v>7470</v>
      </c>
      <c r="H5" s="89">
        <v>0</v>
      </c>
      <c r="I5" s="89">
        <v>0</v>
      </c>
      <c r="J5" s="89">
        <f>SUM(F5:I5)</f>
        <v>7470</v>
      </c>
      <c r="K5" s="89">
        <v>6670</v>
      </c>
      <c r="L5" s="90">
        <f>SUM(J5:K5)</f>
        <v>14140</v>
      </c>
      <c r="M5" s="91"/>
    </row>
    <row r="6" spans="2:13" ht="21" customHeight="1">
      <c r="B6" s="92">
        <v>2</v>
      </c>
      <c r="C6" s="25" t="s">
        <v>37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f aca="true" t="shared" si="0" ref="J6:J27">SUM(F6:I6)</f>
        <v>0</v>
      </c>
      <c r="K6" s="93">
        <v>0</v>
      </c>
      <c r="L6" s="94">
        <f aca="true" t="shared" si="1" ref="L6:L27">SUM(J6:K6)</f>
        <v>0</v>
      </c>
      <c r="M6" s="91"/>
    </row>
    <row r="7" spans="2:13" ht="21" customHeight="1">
      <c r="B7" s="92">
        <v>3</v>
      </c>
      <c r="C7" s="25" t="s">
        <v>69</v>
      </c>
      <c r="D7" s="93">
        <v>640</v>
      </c>
      <c r="E7" s="93">
        <v>900</v>
      </c>
      <c r="F7" s="93">
        <v>30000</v>
      </c>
      <c r="G7" s="93">
        <v>58150</v>
      </c>
      <c r="H7" s="93">
        <v>172550</v>
      </c>
      <c r="I7" s="93">
        <v>0</v>
      </c>
      <c r="J7" s="93">
        <f t="shared" si="0"/>
        <v>260700</v>
      </c>
      <c r="K7" s="93">
        <v>119685</v>
      </c>
      <c r="L7" s="94">
        <f t="shared" si="1"/>
        <v>380385</v>
      </c>
      <c r="M7" s="91"/>
    </row>
    <row r="8" spans="2:13" ht="21" customHeight="1">
      <c r="B8" s="92">
        <v>4</v>
      </c>
      <c r="C8" s="25" t="s">
        <v>224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f t="shared" si="0"/>
        <v>0</v>
      </c>
      <c r="K8" s="93">
        <v>0</v>
      </c>
      <c r="L8" s="94">
        <f t="shared" si="1"/>
        <v>0</v>
      </c>
      <c r="M8" s="91"/>
    </row>
    <row r="9" spans="2:13" ht="21" customHeight="1">
      <c r="B9" s="92">
        <v>5</v>
      </c>
      <c r="C9" s="25" t="s">
        <v>70</v>
      </c>
      <c r="D9" s="93">
        <v>3</v>
      </c>
      <c r="E9" s="93">
        <v>8</v>
      </c>
      <c r="F9" s="93">
        <v>0</v>
      </c>
      <c r="G9" s="93">
        <v>8000</v>
      </c>
      <c r="H9" s="93">
        <v>0</v>
      </c>
      <c r="I9" s="93">
        <v>0</v>
      </c>
      <c r="J9" s="93">
        <f t="shared" si="0"/>
        <v>8000</v>
      </c>
      <c r="K9" s="93">
        <v>0</v>
      </c>
      <c r="L9" s="94">
        <f t="shared" si="1"/>
        <v>8000</v>
      </c>
      <c r="M9" s="91"/>
    </row>
    <row r="10" spans="2:13" ht="21" customHeight="1">
      <c r="B10" s="92">
        <v>6</v>
      </c>
      <c r="C10" s="25" t="s">
        <v>71</v>
      </c>
      <c r="D10" s="95">
        <v>1</v>
      </c>
      <c r="E10" s="95">
        <v>3</v>
      </c>
      <c r="F10" s="96">
        <v>0</v>
      </c>
      <c r="G10" s="96">
        <v>4800</v>
      </c>
      <c r="H10" s="96">
        <v>0</v>
      </c>
      <c r="I10" s="96">
        <v>0</v>
      </c>
      <c r="J10" s="93">
        <f t="shared" si="0"/>
        <v>4800</v>
      </c>
      <c r="K10" s="93">
        <v>0</v>
      </c>
      <c r="L10" s="94">
        <f t="shared" si="1"/>
        <v>4800</v>
      </c>
      <c r="M10" s="91"/>
    </row>
    <row r="11" spans="2:13" ht="21" customHeight="1">
      <c r="B11" s="92">
        <v>7</v>
      </c>
      <c r="C11" s="25" t="s">
        <v>42</v>
      </c>
      <c r="D11" s="93">
        <v>290</v>
      </c>
      <c r="E11" s="93">
        <v>1400</v>
      </c>
      <c r="F11" s="93">
        <v>0</v>
      </c>
      <c r="G11" s="93">
        <v>381200</v>
      </c>
      <c r="H11" s="93">
        <v>261600</v>
      </c>
      <c r="I11" s="93">
        <v>0</v>
      </c>
      <c r="J11" s="93">
        <f t="shared" si="0"/>
        <v>642800</v>
      </c>
      <c r="K11" s="93">
        <v>13000</v>
      </c>
      <c r="L11" s="94">
        <f t="shared" si="1"/>
        <v>655800</v>
      </c>
      <c r="M11" s="91"/>
    </row>
    <row r="12" spans="2:13" ht="21" customHeight="1">
      <c r="B12" s="92">
        <v>8</v>
      </c>
      <c r="C12" s="25" t="s">
        <v>72</v>
      </c>
      <c r="D12" s="96">
        <v>2</v>
      </c>
      <c r="E12" s="96">
        <v>5</v>
      </c>
      <c r="F12" s="96">
        <v>0</v>
      </c>
      <c r="G12" s="96">
        <v>11000</v>
      </c>
      <c r="H12" s="96">
        <v>0</v>
      </c>
      <c r="I12" s="96">
        <v>0</v>
      </c>
      <c r="J12" s="93">
        <f t="shared" si="0"/>
        <v>11000</v>
      </c>
      <c r="K12" s="93">
        <v>0</v>
      </c>
      <c r="L12" s="94">
        <f t="shared" si="1"/>
        <v>11000</v>
      </c>
      <c r="M12" s="91"/>
    </row>
    <row r="13" spans="2:13" ht="21" customHeight="1">
      <c r="B13" s="92">
        <v>9</v>
      </c>
      <c r="C13" s="25" t="s">
        <v>73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f t="shared" si="0"/>
        <v>0</v>
      </c>
      <c r="K13" s="93">
        <v>0</v>
      </c>
      <c r="L13" s="94">
        <f t="shared" si="1"/>
        <v>0</v>
      </c>
      <c r="M13" s="91"/>
    </row>
    <row r="14" spans="2:13" ht="21" customHeight="1">
      <c r="B14" s="92">
        <v>10</v>
      </c>
      <c r="C14" s="25" t="s">
        <v>225</v>
      </c>
      <c r="D14" s="93">
        <v>14</v>
      </c>
      <c r="E14" s="93">
        <v>40</v>
      </c>
      <c r="F14" s="93">
        <v>0</v>
      </c>
      <c r="G14" s="93">
        <v>66900</v>
      </c>
      <c r="H14" s="93">
        <v>0</v>
      </c>
      <c r="I14" s="93">
        <v>0</v>
      </c>
      <c r="J14" s="93">
        <f>SUM(F14:I14)</f>
        <v>66900</v>
      </c>
      <c r="K14" s="93">
        <v>-1</v>
      </c>
      <c r="L14" s="94">
        <f>SUM(J14:K14)</f>
        <v>66899</v>
      </c>
      <c r="M14" s="91"/>
    </row>
    <row r="15" spans="2:13" ht="21" customHeight="1">
      <c r="B15" s="92">
        <v>11</v>
      </c>
      <c r="C15" s="25" t="s">
        <v>226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f t="shared" si="0"/>
        <v>0</v>
      </c>
      <c r="K15" s="93">
        <v>0</v>
      </c>
      <c r="L15" s="94">
        <f t="shared" si="1"/>
        <v>0</v>
      </c>
      <c r="M15" s="91"/>
    </row>
    <row r="16" spans="2:13" ht="21" customHeight="1">
      <c r="B16" s="92">
        <v>12</v>
      </c>
      <c r="C16" s="25" t="s">
        <v>75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f t="shared" si="0"/>
        <v>0</v>
      </c>
      <c r="K16" s="93">
        <v>0</v>
      </c>
      <c r="L16" s="94">
        <f t="shared" si="1"/>
        <v>0</v>
      </c>
      <c r="M16" s="91"/>
    </row>
    <row r="17" spans="2:13" ht="21" customHeight="1">
      <c r="B17" s="92">
        <v>13</v>
      </c>
      <c r="C17" s="25" t="s">
        <v>46</v>
      </c>
      <c r="D17" s="93">
        <v>9</v>
      </c>
      <c r="E17" s="93">
        <v>38</v>
      </c>
      <c r="F17" s="93">
        <v>0</v>
      </c>
      <c r="G17" s="93">
        <v>35000</v>
      </c>
      <c r="H17" s="93">
        <v>0</v>
      </c>
      <c r="I17" s="93">
        <v>0</v>
      </c>
      <c r="J17" s="93">
        <f t="shared" si="0"/>
        <v>35000</v>
      </c>
      <c r="K17" s="93">
        <v>0</v>
      </c>
      <c r="L17" s="94">
        <f t="shared" si="1"/>
        <v>35000</v>
      </c>
      <c r="M17" s="91"/>
    </row>
    <row r="18" spans="2:13" ht="21" customHeight="1">
      <c r="B18" s="92">
        <v>14</v>
      </c>
      <c r="C18" s="25" t="s">
        <v>47</v>
      </c>
      <c r="D18" s="93">
        <v>4</v>
      </c>
      <c r="E18" s="93">
        <v>12</v>
      </c>
      <c r="F18" s="93">
        <v>0</v>
      </c>
      <c r="G18" s="93">
        <v>10000</v>
      </c>
      <c r="H18" s="93">
        <v>0</v>
      </c>
      <c r="I18" s="93">
        <v>0</v>
      </c>
      <c r="J18" s="93">
        <f t="shared" si="0"/>
        <v>10000</v>
      </c>
      <c r="K18" s="93">
        <v>0</v>
      </c>
      <c r="L18" s="94">
        <f t="shared" si="1"/>
        <v>10000</v>
      </c>
      <c r="M18" s="91"/>
    </row>
    <row r="19" spans="2:13" ht="21" customHeight="1">
      <c r="B19" s="92">
        <v>15</v>
      </c>
      <c r="C19" s="25" t="s">
        <v>48</v>
      </c>
      <c r="D19" s="93">
        <v>2</v>
      </c>
      <c r="E19" s="93">
        <v>5</v>
      </c>
      <c r="F19" s="93">
        <v>0</v>
      </c>
      <c r="G19" s="93">
        <v>5500</v>
      </c>
      <c r="H19" s="93">
        <v>0</v>
      </c>
      <c r="I19" s="93">
        <v>0</v>
      </c>
      <c r="J19" s="93">
        <f t="shared" si="0"/>
        <v>5500</v>
      </c>
      <c r="K19" s="93">
        <v>0</v>
      </c>
      <c r="L19" s="94">
        <f t="shared" si="1"/>
        <v>5500</v>
      </c>
      <c r="M19" s="91"/>
    </row>
    <row r="20" spans="2:13" ht="21" customHeight="1">
      <c r="B20" s="92">
        <v>16</v>
      </c>
      <c r="C20" s="25" t="s">
        <v>76</v>
      </c>
      <c r="D20" s="97">
        <v>25</v>
      </c>
      <c r="E20" s="97">
        <v>92</v>
      </c>
      <c r="F20" s="93">
        <v>0</v>
      </c>
      <c r="G20" s="93">
        <v>69600</v>
      </c>
      <c r="H20" s="93">
        <v>12050</v>
      </c>
      <c r="I20" s="93">
        <v>0</v>
      </c>
      <c r="J20" s="93">
        <f t="shared" si="0"/>
        <v>81650</v>
      </c>
      <c r="K20" s="93">
        <v>20000</v>
      </c>
      <c r="L20" s="94">
        <f t="shared" si="1"/>
        <v>101650</v>
      </c>
      <c r="M20" s="91"/>
    </row>
    <row r="21" spans="2:13" ht="21" customHeight="1">
      <c r="B21" s="92">
        <v>17</v>
      </c>
      <c r="C21" s="25" t="s">
        <v>77</v>
      </c>
      <c r="D21" s="93">
        <v>3</v>
      </c>
      <c r="E21" s="93">
        <v>15</v>
      </c>
      <c r="F21" s="93">
        <v>0</v>
      </c>
      <c r="G21" s="93">
        <v>2700</v>
      </c>
      <c r="H21" s="93">
        <v>6900</v>
      </c>
      <c r="I21" s="93">
        <v>0</v>
      </c>
      <c r="J21" s="93">
        <f t="shared" si="0"/>
        <v>9600</v>
      </c>
      <c r="K21" s="93">
        <v>21375</v>
      </c>
      <c r="L21" s="94">
        <f t="shared" si="1"/>
        <v>30975</v>
      </c>
      <c r="M21" s="91"/>
    </row>
    <row r="22" spans="2:13" ht="21" customHeight="1">
      <c r="B22" s="92">
        <v>18</v>
      </c>
      <c r="C22" s="25" t="s">
        <v>78</v>
      </c>
      <c r="D22" s="97">
        <v>27</v>
      </c>
      <c r="E22" s="97">
        <v>48</v>
      </c>
      <c r="F22" s="93">
        <v>0</v>
      </c>
      <c r="G22" s="93">
        <v>18000</v>
      </c>
      <c r="H22" s="93">
        <v>1400</v>
      </c>
      <c r="I22" s="93">
        <v>0</v>
      </c>
      <c r="J22" s="93">
        <f t="shared" si="0"/>
        <v>19400</v>
      </c>
      <c r="K22" s="93">
        <v>2600</v>
      </c>
      <c r="L22" s="94">
        <f t="shared" si="1"/>
        <v>22000</v>
      </c>
      <c r="M22" s="91"/>
    </row>
    <row r="23" spans="2:13" ht="21" customHeight="1">
      <c r="B23" s="92">
        <v>19</v>
      </c>
      <c r="C23" s="25" t="s">
        <v>79</v>
      </c>
      <c r="D23" s="93">
        <v>2</v>
      </c>
      <c r="E23" s="93">
        <v>7</v>
      </c>
      <c r="F23" s="93">
        <v>0</v>
      </c>
      <c r="G23" s="93">
        <v>5000</v>
      </c>
      <c r="H23" s="93">
        <v>2000</v>
      </c>
      <c r="I23" s="93">
        <v>0</v>
      </c>
      <c r="J23" s="93">
        <f t="shared" si="0"/>
        <v>7000</v>
      </c>
      <c r="K23" s="93">
        <v>26900</v>
      </c>
      <c r="L23" s="94">
        <f t="shared" si="1"/>
        <v>33900</v>
      </c>
      <c r="M23" s="91"/>
    </row>
    <row r="24" spans="2:13" ht="21" customHeight="1">
      <c r="B24" s="92">
        <v>20</v>
      </c>
      <c r="C24" s="25" t="s">
        <v>80</v>
      </c>
      <c r="D24" s="93">
        <v>5</v>
      </c>
      <c r="E24" s="93">
        <v>20</v>
      </c>
      <c r="F24" s="93">
        <v>0</v>
      </c>
      <c r="G24" s="93">
        <v>13200</v>
      </c>
      <c r="H24" s="93">
        <v>0</v>
      </c>
      <c r="I24" s="93">
        <v>0</v>
      </c>
      <c r="J24" s="93">
        <f t="shared" si="0"/>
        <v>13200</v>
      </c>
      <c r="K24" s="93">
        <v>27700</v>
      </c>
      <c r="L24" s="94">
        <f t="shared" si="1"/>
        <v>40900</v>
      </c>
      <c r="M24" s="91"/>
    </row>
    <row r="25" spans="2:13" ht="21" customHeight="1">
      <c r="B25" s="92">
        <v>21</v>
      </c>
      <c r="C25" s="25" t="s">
        <v>81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f t="shared" si="0"/>
        <v>0</v>
      </c>
      <c r="K25" s="93">
        <v>0</v>
      </c>
      <c r="L25" s="94">
        <f t="shared" si="1"/>
        <v>0</v>
      </c>
      <c r="M25" s="91"/>
    </row>
    <row r="26" spans="2:13" ht="21" customHeight="1">
      <c r="B26" s="92">
        <v>22</v>
      </c>
      <c r="C26" s="25" t="s">
        <v>82</v>
      </c>
      <c r="D26" s="98">
        <v>35</v>
      </c>
      <c r="E26" s="98">
        <v>70</v>
      </c>
      <c r="F26" s="98">
        <v>0</v>
      </c>
      <c r="G26" s="98">
        <v>58790</v>
      </c>
      <c r="H26" s="98">
        <v>19580</v>
      </c>
      <c r="I26" s="98">
        <v>0</v>
      </c>
      <c r="J26" s="93">
        <f t="shared" si="0"/>
        <v>78370</v>
      </c>
      <c r="K26" s="93">
        <v>5000</v>
      </c>
      <c r="L26" s="94">
        <f t="shared" si="1"/>
        <v>83370</v>
      </c>
      <c r="M26" s="91"/>
    </row>
    <row r="27" spans="2:13" ht="21" customHeight="1" thickBot="1">
      <c r="B27" s="92">
        <v>23</v>
      </c>
      <c r="C27" s="27" t="s">
        <v>56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3">
        <f t="shared" si="0"/>
        <v>0</v>
      </c>
      <c r="K27" s="99">
        <v>0</v>
      </c>
      <c r="L27" s="94">
        <f t="shared" si="1"/>
        <v>0</v>
      </c>
      <c r="M27" s="91"/>
    </row>
    <row r="28" spans="2:13" ht="25.5" customHeight="1" thickBot="1">
      <c r="B28" s="28">
        <v>0</v>
      </c>
      <c r="C28" s="100" t="s">
        <v>31</v>
      </c>
      <c r="D28" s="101">
        <f aca="true" t="shared" si="2" ref="D28:L28">SUM(D5:D27)</f>
        <v>1063</v>
      </c>
      <c r="E28" s="101">
        <f t="shared" si="2"/>
        <v>2666</v>
      </c>
      <c r="F28" s="101">
        <f t="shared" si="2"/>
        <v>30000</v>
      </c>
      <c r="G28" s="101">
        <f t="shared" si="2"/>
        <v>755310</v>
      </c>
      <c r="H28" s="101">
        <f t="shared" si="2"/>
        <v>476080</v>
      </c>
      <c r="I28" s="101">
        <f t="shared" si="2"/>
        <v>0</v>
      </c>
      <c r="J28" s="101">
        <f t="shared" si="2"/>
        <v>1261390</v>
      </c>
      <c r="K28" s="101">
        <f t="shared" si="2"/>
        <v>242929</v>
      </c>
      <c r="L28" s="102">
        <f t="shared" si="2"/>
        <v>1504319</v>
      </c>
      <c r="M28" s="91"/>
    </row>
    <row r="29" spans="2:13" ht="19.5" customHeight="1" thickTop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</row>
    <row r="30" spans="2:12" ht="18.75" customHeight="1">
      <c r="B30" s="103"/>
      <c r="C30" s="109" t="s">
        <v>227</v>
      </c>
      <c r="D30" s="109"/>
      <c r="E30" s="109"/>
      <c r="F30" s="109"/>
      <c r="G30" s="109"/>
      <c r="H30" s="109"/>
      <c r="I30" s="109"/>
      <c r="J30" s="109"/>
      <c r="K30" s="109"/>
      <c r="L30" s="109"/>
    </row>
    <row r="31" spans="2:12" ht="18.75" customHeight="1">
      <c r="B31" s="103"/>
      <c r="C31" s="109" t="s">
        <v>228</v>
      </c>
      <c r="D31" s="109"/>
      <c r="E31" s="109"/>
      <c r="F31" s="109"/>
      <c r="G31" s="109"/>
      <c r="H31" s="109"/>
      <c r="I31" s="109"/>
      <c r="J31" s="109"/>
      <c r="K31" s="109"/>
      <c r="L31" s="109"/>
    </row>
  </sheetData>
  <sheetProtection/>
  <mergeCells count="4">
    <mergeCell ref="B1:L1"/>
    <mergeCell ref="B2:L2"/>
    <mergeCell ref="C30:L30"/>
    <mergeCell ref="C31:L31"/>
  </mergeCells>
  <printOptions horizontalCentered="1"/>
  <pageMargins left="0" right="0" top="0.3937007874015748" bottom="0.5905511811023623" header="0" footer="0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57421875" style="0" customWidth="1"/>
    <col min="7" max="7" width="20.28125" style="0" customWidth="1"/>
  </cols>
  <sheetData>
    <row r="1" spans="1:7" ht="36.75" customHeight="1">
      <c r="A1" s="150" t="s">
        <v>234</v>
      </c>
      <c r="B1" s="150"/>
      <c r="C1" s="150"/>
      <c r="D1" s="150"/>
      <c r="E1" s="150"/>
      <c r="F1" s="150"/>
      <c r="G1" s="150"/>
    </row>
    <row r="3" spans="1:7" ht="21">
      <c r="A3" s="145" t="s">
        <v>27</v>
      </c>
      <c r="B3" s="146" t="s">
        <v>28</v>
      </c>
      <c r="C3" s="146" t="s">
        <v>29</v>
      </c>
      <c r="D3" s="146"/>
      <c r="E3" s="146"/>
      <c r="F3" s="147" t="s">
        <v>32</v>
      </c>
      <c r="G3" s="148" t="s">
        <v>33</v>
      </c>
    </row>
    <row r="4" spans="1:7" ht="21">
      <c r="A4" s="145"/>
      <c r="B4" s="146"/>
      <c r="C4" s="1" t="s">
        <v>0</v>
      </c>
      <c r="D4" s="1" t="s">
        <v>30</v>
      </c>
      <c r="E4" s="1" t="s">
        <v>31</v>
      </c>
      <c r="F4" s="146"/>
      <c r="G4" s="149"/>
    </row>
    <row r="5" spans="1:7" ht="21">
      <c r="A5" s="6">
        <v>1</v>
      </c>
      <c r="B5" s="6" t="s">
        <v>1</v>
      </c>
      <c r="C5" s="1">
        <v>4</v>
      </c>
      <c r="D5" s="1">
        <v>210</v>
      </c>
      <c r="E5" s="1">
        <f>D5+C5</f>
        <v>214</v>
      </c>
      <c r="F5" s="1">
        <v>3045</v>
      </c>
      <c r="G5" s="2">
        <f>F5*1000/D5</f>
        <v>14500</v>
      </c>
    </row>
    <row r="6" spans="1:7" ht="21">
      <c r="A6" s="6">
        <v>2</v>
      </c>
      <c r="B6" s="4" t="s">
        <v>12</v>
      </c>
      <c r="C6" s="3">
        <v>0</v>
      </c>
      <c r="D6" s="1">
        <v>0</v>
      </c>
      <c r="E6" s="1">
        <f aca="true" t="shared" si="0" ref="E6:E30">D6+C6</f>
        <v>0</v>
      </c>
      <c r="F6" s="1">
        <v>0</v>
      </c>
      <c r="G6" s="2">
        <v>0</v>
      </c>
    </row>
    <row r="7" spans="1:7" ht="21">
      <c r="A7" s="6">
        <v>3</v>
      </c>
      <c r="B7" s="4" t="s">
        <v>13</v>
      </c>
      <c r="C7" s="1">
        <v>1</v>
      </c>
      <c r="D7" s="1">
        <v>100</v>
      </c>
      <c r="E7" s="1">
        <f t="shared" si="0"/>
        <v>101</v>
      </c>
      <c r="F7" s="1">
        <v>1850</v>
      </c>
      <c r="G7" s="2">
        <f aca="true" t="shared" si="1" ref="G7:G29">F7*1000/D7</f>
        <v>18500</v>
      </c>
    </row>
    <row r="8" spans="1:7" ht="21">
      <c r="A8" s="6">
        <v>4</v>
      </c>
      <c r="B8" s="4" t="s">
        <v>2</v>
      </c>
      <c r="C8" s="1">
        <v>15</v>
      </c>
      <c r="D8" s="1">
        <v>722</v>
      </c>
      <c r="E8" s="1">
        <f t="shared" si="0"/>
        <v>737</v>
      </c>
      <c r="F8" s="1">
        <v>4350</v>
      </c>
      <c r="G8" s="2">
        <f t="shared" si="1"/>
        <v>6024.930747922438</v>
      </c>
    </row>
    <row r="9" spans="1:7" ht="21">
      <c r="A9" s="6">
        <v>5</v>
      </c>
      <c r="B9" s="4" t="s">
        <v>3</v>
      </c>
      <c r="C9" s="1">
        <v>2</v>
      </c>
      <c r="D9" s="1">
        <v>150</v>
      </c>
      <c r="E9" s="1">
        <f t="shared" si="0"/>
        <v>152</v>
      </c>
      <c r="F9" s="1">
        <v>1350</v>
      </c>
      <c r="G9" s="2">
        <f t="shared" si="1"/>
        <v>9000</v>
      </c>
    </row>
    <row r="10" spans="1:7" ht="21">
      <c r="A10" s="6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0</v>
      </c>
      <c r="D11" s="1">
        <v>190</v>
      </c>
      <c r="E11" s="1">
        <f t="shared" si="0"/>
        <v>190</v>
      </c>
      <c r="F11" s="1">
        <v>430</v>
      </c>
      <c r="G11" s="2">
        <f t="shared" si="1"/>
        <v>2263.157894736842</v>
      </c>
    </row>
    <row r="12" spans="1:7" ht="21">
      <c r="A12" s="6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6">
        <v>9</v>
      </c>
      <c r="B13" s="4" t="s">
        <v>7</v>
      </c>
      <c r="C13" s="1">
        <v>35</v>
      </c>
      <c r="D13" s="1">
        <v>388</v>
      </c>
      <c r="E13" s="1">
        <f t="shared" si="0"/>
        <v>423</v>
      </c>
      <c r="F13" s="1">
        <v>465</v>
      </c>
      <c r="G13" s="2">
        <f t="shared" si="1"/>
        <v>1198.4536082474226</v>
      </c>
    </row>
    <row r="14" spans="1:7" ht="21">
      <c r="A14" s="6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7</v>
      </c>
      <c r="D15" s="1">
        <v>240</v>
      </c>
      <c r="E15" s="1">
        <f t="shared" si="0"/>
        <v>247</v>
      </c>
      <c r="F15" s="1">
        <v>4200</v>
      </c>
      <c r="G15" s="2">
        <f t="shared" si="1"/>
        <v>17500</v>
      </c>
    </row>
    <row r="16" spans="1:7" ht="21">
      <c r="A16" s="6">
        <v>12</v>
      </c>
      <c r="B16" s="4" t="s">
        <v>15</v>
      </c>
      <c r="C16" s="1">
        <v>15</v>
      </c>
      <c r="D16" s="1">
        <v>185</v>
      </c>
      <c r="E16" s="1">
        <f t="shared" si="0"/>
        <v>200</v>
      </c>
      <c r="F16" s="1">
        <v>2220</v>
      </c>
      <c r="G16" s="2">
        <f t="shared" si="1"/>
        <v>12000</v>
      </c>
    </row>
    <row r="17" spans="1:7" ht="21">
      <c r="A17" s="6">
        <v>13</v>
      </c>
      <c r="B17" s="4" t="s">
        <v>16</v>
      </c>
      <c r="C17" s="1">
        <v>9</v>
      </c>
      <c r="D17" s="1">
        <v>20</v>
      </c>
      <c r="E17" s="1">
        <f t="shared" si="0"/>
        <v>29</v>
      </c>
      <c r="F17" s="1">
        <v>125</v>
      </c>
      <c r="G17" s="2">
        <f t="shared" si="1"/>
        <v>6250</v>
      </c>
    </row>
    <row r="18" spans="1:7" ht="21">
      <c r="A18" s="6">
        <v>14</v>
      </c>
      <c r="B18" s="4" t="s">
        <v>17</v>
      </c>
      <c r="C18" s="1">
        <v>1</v>
      </c>
      <c r="D18" s="1">
        <v>12</v>
      </c>
      <c r="E18" s="1">
        <f t="shared" si="0"/>
        <v>13</v>
      </c>
      <c r="F18" s="1">
        <v>47</v>
      </c>
      <c r="G18" s="2">
        <f t="shared" si="1"/>
        <v>3916.6666666666665</v>
      </c>
    </row>
    <row r="19" spans="1:7" ht="21">
      <c r="A19" s="6">
        <v>15</v>
      </c>
      <c r="B19" s="4" t="s">
        <v>18</v>
      </c>
      <c r="C19" s="1">
        <v>5</v>
      </c>
      <c r="D19" s="1">
        <v>77</v>
      </c>
      <c r="E19" s="1">
        <f t="shared" si="0"/>
        <v>82</v>
      </c>
      <c r="F19" s="1">
        <v>740.05</v>
      </c>
      <c r="G19" s="2">
        <f t="shared" si="1"/>
        <v>9611.038961038961</v>
      </c>
    </row>
    <row r="20" spans="1:7" ht="21">
      <c r="A20" s="6">
        <v>16</v>
      </c>
      <c r="B20" s="4" t="s">
        <v>9</v>
      </c>
      <c r="C20" s="1">
        <v>1</v>
      </c>
      <c r="D20" s="1">
        <v>0</v>
      </c>
      <c r="E20" s="1">
        <f t="shared" si="0"/>
        <v>1</v>
      </c>
      <c r="F20" s="1">
        <v>0</v>
      </c>
      <c r="G20" s="2">
        <v>0</v>
      </c>
    </row>
    <row r="21" spans="1:7" ht="21">
      <c r="A21" s="6">
        <v>17</v>
      </c>
      <c r="B21" s="4" t="s">
        <v>19</v>
      </c>
      <c r="C21" s="1">
        <v>55</v>
      </c>
      <c r="D21" s="1">
        <v>280</v>
      </c>
      <c r="E21" s="1">
        <f t="shared" si="0"/>
        <v>335</v>
      </c>
      <c r="F21" s="1">
        <v>520</v>
      </c>
      <c r="G21" s="2">
        <f t="shared" si="1"/>
        <v>1857.142857142857</v>
      </c>
    </row>
    <row r="22" spans="1:7" ht="21">
      <c r="A22" s="6">
        <v>18</v>
      </c>
      <c r="B22" s="4" t="s">
        <v>10</v>
      </c>
      <c r="C22" s="1">
        <v>55</v>
      </c>
      <c r="D22" s="1">
        <v>1410</v>
      </c>
      <c r="E22" s="1">
        <f t="shared" si="0"/>
        <v>1465</v>
      </c>
      <c r="F22" s="1">
        <v>20000</v>
      </c>
      <c r="G22" s="2">
        <f t="shared" si="1"/>
        <v>14184.397163120568</v>
      </c>
    </row>
    <row r="23" spans="1:7" ht="21">
      <c r="A23" s="6">
        <v>19</v>
      </c>
      <c r="B23" s="4" t="s">
        <v>20</v>
      </c>
      <c r="C23" s="1">
        <v>0</v>
      </c>
      <c r="D23" s="1">
        <v>14</v>
      </c>
      <c r="E23" s="1">
        <f t="shared" si="0"/>
        <v>14</v>
      </c>
      <c r="F23" s="1">
        <v>60</v>
      </c>
      <c r="G23" s="2">
        <f t="shared" si="1"/>
        <v>4285.714285714285</v>
      </c>
    </row>
    <row r="24" spans="1:7" ht="21">
      <c r="A24" s="6">
        <v>20</v>
      </c>
      <c r="B24" s="4" t="s">
        <v>21</v>
      </c>
      <c r="C24" s="1">
        <v>0.5</v>
      </c>
      <c r="D24" s="1">
        <v>10</v>
      </c>
      <c r="E24" s="1">
        <f t="shared" si="0"/>
        <v>10.5</v>
      </c>
      <c r="F24" s="1">
        <v>150</v>
      </c>
      <c r="G24" s="2">
        <f t="shared" si="1"/>
        <v>15000</v>
      </c>
    </row>
    <row r="25" spans="1:7" ht="21">
      <c r="A25" s="6">
        <v>21</v>
      </c>
      <c r="B25" s="4" t="s">
        <v>22</v>
      </c>
      <c r="C25" s="1">
        <v>0</v>
      </c>
      <c r="D25" s="1">
        <v>20</v>
      </c>
      <c r="E25" s="1">
        <f t="shared" si="0"/>
        <v>20</v>
      </c>
      <c r="F25" s="1">
        <v>18</v>
      </c>
      <c r="G25" s="2">
        <f t="shared" si="1"/>
        <v>900</v>
      </c>
    </row>
    <row r="26" spans="1:7" ht="21">
      <c r="A26" s="6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10</v>
      </c>
      <c r="D27" s="1">
        <v>35</v>
      </c>
      <c r="E27" s="1">
        <f t="shared" si="0"/>
        <v>45</v>
      </c>
      <c r="F27" s="1">
        <v>182</v>
      </c>
      <c r="G27" s="2">
        <f t="shared" si="1"/>
        <v>5200</v>
      </c>
    </row>
    <row r="28" spans="1:7" ht="21">
      <c r="A28" s="6">
        <v>24</v>
      </c>
      <c r="B28" s="4" t="s">
        <v>26</v>
      </c>
      <c r="C28" s="1">
        <v>4</v>
      </c>
      <c r="D28" s="1">
        <v>33</v>
      </c>
      <c r="E28" s="1">
        <f t="shared" si="0"/>
        <v>37</v>
      </c>
      <c r="F28" s="1">
        <v>65</v>
      </c>
      <c r="G28" s="2">
        <f t="shared" si="1"/>
        <v>1969.6969696969697</v>
      </c>
    </row>
    <row r="29" spans="1:7" ht="21">
      <c r="A29" s="6">
        <v>25</v>
      </c>
      <c r="B29" s="4" t="s">
        <v>11</v>
      </c>
      <c r="C29" s="1">
        <v>3</v>
      </c>
      <c r="D29" s="1">
        <v>170</v>
      </c>
      <c r="E29" s="1">
        <f t="shared" si="0"/>
        <v>173</v>
      </c>
      <c r="F29" s="1">
        <v>1.3</v>
      </c>
      <c r="G29" s="2">
        <f t="shared" si="1"/>
        <v>7.647058823529412</v>
      </c>
    </row>
    <row r="30" spans="1:7" ht="21">
      <c r="A30" s="6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8" t="s">
        <v>31</v>
      </c>
      <c r="C31" s="1">
        <f>SUM(C5:C30)</f>
        <v>222.5</v>
      </c>
      <c r="D31" s="1">
        <f>SUM(D5:D30)</f>
        <v>4266</v>
      </c>
      <c r="E31" s="1">
        <f>SUM(E5:E30)</f>
        <v>4488.5</v>
      </c>
      <c r="F31" s="1">
        <f>SUM(F5:F30)</f>
        <v>39818.350000000006</v>
      </c>
      <c r="G31" s="5"/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rightToLeft="1" zoomScalePageLayoutView="0" workbookViewId="0" topLeftCell="A1">
      <selection activeCell="A1" sqref="A1:D1"/>
    </sheetView>
  </sheetViews>
  <sheetFormatPr defaultColWidth="9.140625" defaultRowHeight="15"/>
  <cols>
    <col min="1" max="1" width="19.28125" style="0" customWidth="1"/>
    <col min="2" max="2" width="14.7109375" style="0" customWidth="1"/>
    <col min="3" max="3" width="15.421875" style="0" customWidth="1"/>
    <col min="4" max="4" width="11.7109375" style="0" customWidth="1"/>
    <col min="5" max="5" width="20.140625" style="0" customWidth="1"/>
  </cols>
  <sheetData>
    <row r="1" spans="1:5" ht="37.5" customHeight="1">
      <c r="A1" s="151" t="s">
        <v>232</v>
      </c>
      <c r="B1" s="151"/>
      <c r="C1" s="151"/>
      <c r="D1" s="151"/>
      <c r="E1" s="7" t="s">
        <v>233</v>
      </c>
    </row>
    <row r="2" spans="1:5" ht="33" customHeight="1">
      <c r="A2" s="105" t="s">
        <v>34</v>
      </c>
      <c r="B2" s="105" t="s">
        <v>229</v>
      </c>
      <c r="C2" s="105" t="s">
        <v>230</v>
      </c>
      <c r="D2" s="105" t="s">
        <v>231</v>
      </c>
      <c r="E2" s="106" t="s">
        <v>60</v>
      </c>
    </row>
    <row r="3" spans="1:5" ht="22.5">
      <c r="A3" s="9" t="s">
        <v>35</v>
      </c>
      <c r="B3" s="2">
        <v>1021.3</v>
      </c>
      <c r="C3" s="2">
        <v>2086.1</v>
      </c>
      <c r="D3" s="2">
        <f>SUM(B3:C3)</f>
        <v>3107.3999999999996</v>
      </c>
      <c r="E3" s="2">
        <v>11852.7</v>
      </c>
    </row>
    <row r="4" spans="1:5" ht="22.5">
      <c r="A4" s="9" t="s">
        <v>36</v>
      </c>
      <c r="B4" s="2">
        <v>694.7</v>
      </c>
      <c r="C4" s="2">
        <v>1857.695</v>
      </c>
      <c r="D4" s="2">
        <f aca="true" t="shared" si="0" ref="D4:D25">SUM(B4:C4)</f>
        <v>2552.395</v>
      </c>
      <c r="E4" s="2">
        <v>5017.22</v>
      </c>
    </row>
    <row r="5" spans="1:5" ht="22.5">
      <c r="A5" s="9" t="s">
        <v>37</v>
      </c>
      <c r="B5" s="2">
        <v>1268.5</v>
      </c>
      <c r="C5" s="2">
        <v>4454.5</v>
      </c>
      <c r="D5" s="2">
        <f t="shared" si="0"/>
        <v>5723</v>
      </c>
      <c r="E5" s="2">
        <v>22858.6</v>
      </c>
    </row>
    <row r="6" spans="1:5" ht="22.5">
      <c r="A6" s="9" t="s">
        <v>38</v>
      </c>
      <c r="B6" s="2">
        <v>229</v>
      </c>
      <c r="C6" s="2">
        <v>675</v>
      </c>
      <c r="D6" s="2">
        <f t="shared" si="0"/>
        <v>904</v>
      </c>
      <c r="E6" s="2">
        <v>5122.34</v>
      </c>
    </row>
    <row r="7" spans="1:5" ht="22.5">
      <c r="A7" s="9" t="s">
        <v>39</v>
      </c>
      <c r="B7" s="2">
        <v>103</v>
      </c>
      <c r="C7" s="2">
        <v>1189.7</v>
      </c>
      <c r="D7" s="2">
        <f t="shared" si="0"/>
        <v>1292.7</v>
      </c>
      <c r="E7" s="2">
        <v>3700.1</v>
      </c>
    </row>
    <row r="8" spans="1:5" ht="22.5">
      <c r="A8" s="9" t="s">
        <v>40</v>
      </c>
      <c r="B8" s="2">
        <v>296.5</v>
      </c>
      <c r="C8" s="2">
        <v>4057.15</v>
      </c>
      <c r="D8" s="2">
        <f t="shared" si="0"/>
        <v>4353.65</v>
      </c>
      <c r="E8" s="2">
        <v>19685.100000000002</v>
      </c>
    </row>
    <row r="9" spans="1:5" ht="22.5">
      <c r="A9" s="9" t="s">
        <v>41</v>
      </c>
      <c r="B9" s="2">
        <v>824.5</v>
      </c>
      <c r="C9" s="2">
        <v>1026.5</v>
      </c>
      <c r="D9" s="2">
        <f t="shared" si="0"/>
        <v>1851</v>
      </c>
      <c r="E9" s="2">
        <v>2558.803</v>
      </c>
    </row>
    <row r="10" spans="1:5" ht="22.5">
      <c r="A10" s="9" t="s">
        <v>42</v>
      </c>
      <c r="B10" s="2">
        <v>81.3</v>
      </c>
      <c r="C10" s="2">
        <v>1507.2</v>
      </c>
      <c r="D10" s="2">
        <f t="shared" si="0"/>
        <v>1588.5</v>
      </c>
      <c r="E10" s="2">
        <v>18019.5</v>
      </c>
    </row>
    <row r="11" spans="1:5" ht="22.5">
      <c r="A11" s="9" t="s">
        <v>43</v>
      </c>
      <c r="B11" s="2">
        <v>255.2</v>
      </c>
      <c r="C11" s="2">
        <v>1767.8</v>
      </c>
      <c r="D11" s="2">
        <f t="shared" si="0"/>
        <v>2023</v>
      </c>
      <c r="E11" s="2">
        <v>8733.902</v>
      </c>
    </row>
    <row r="12" spans="1:5" ht="22.5">
      <c r="A12" s="9" t="s">
        <v>44</v>
      </c>
      <c r="B12" s="2">
        <v>3604.5</v>
      </c>
      <c r="C12" s="2">
        <v>20500.7</v>
      </c>
      <c r="D12" s="2">
        <f t="shared" si="0"/>
        <v>24105.2</v>
      </c>
      <c r="E12" s="2">
        <v>262231.51</v>
      </c>
    </row>
    <row r="13" spans="1:5" ht="22.5">
      <c r="A13" s="9" t="s">
        <v>45</v>
      </c>
      <c r="B13" s="2">
        <v>337.8</v>
      </c>
      <c r="C13" s="2">
        <v>1237.5</v>
      </c>
      <c r="D13" s="2">
        <f t="shared" si="0"/>
        <v>1575.3</v>
      </c>
      <c r="E13" s="2">
        <v>7911.006</v>
      </c>
    </row>
    <row r="14" spans="1:5" ht="22.5">
      <c r="A14" s="9" t="s">
        <v>46</v>
      </c>
      <c r="B14" s="2">
        <v>336</v>
      </c>
      <c r="C14" s="2">
        <v>3333</v>
      </c>
      <c r="D14" s="2">
        <f t="shared" si="0"/>
        <v>3669</v>
      </c>
      <c r="E14" s="2">
        <v>28516</v>
      </c>
    </row>
    <row r="15" spans="1:5" ht="22.5">
      <c r="A15" s="9" t="s">
        <v>47</v>
      </c>
      <c r="B15" s="2">
        <v>69.5</v>
      </c>
      <c r="C15" s="2">
        <v>522.1</v>
      </c>
      <c r="D15" s="2">
        <f t="shared" si="0"/>
        <v>591.6</v>
      </c>
      <c r="E15" s="2">
        <v>2710.0600000000004</v>
      </c>
    </row>
    <row r="16" spans="1:5" ht="22.5">
      <c r="A16" s="9" t="s">
        <v>48</v>
      </c>
      <c r="B16" s="2">
        <v>843.7</v>
      </c>
      <c r="C16" s="2">
        <v>1106.2</v>
      </c>
      <c r="D16" s="2">
        <f t="shared" si="0"/>
        <v>1949.9</v>
      </c>
      <c r="E16" s="2">
        <v>2529.404</v>
      </c>
    </row>
    <row r="17" spans="1:5" ht="22.5">
      <c r="A17" s="9" t="s">
        <v>49</v>
      </c>
      <c r="B17" s="2">
        <v>295</v>
      </c>
      <c r="C17" s="2">
        <v>1303</v>
      </c>
      <c r="D17" s="2">
        <f t="shared" si="0"/>
        <v>1598</v>
      </c>
      <c r="E17" s="2">
        <v>13608.8</v>
      </c>
    </row>
    <row r="18" spans="1:5" ht="22.5">
      <c r="A18" s="9" t="s">
        <v>50</v>
      </c>
      <c r="B18" s="2">
        <v>872.5</v>
      </c>
      <c r="C18" s="2">
        <v>7107.1</v>
      </c>
      <c r="D18" s="2">
        <f t="shared" si="0"/>
        <v>7979.6</v>
      </c>
      <c r="E18" s="2">
        <v>46146.335</v>
      </c>
    </row>
    <row r="19" spans="1:5" ht="22.5">
      <c r="A19" s="9" t="s">
        <v>51</v>
      </c>
      <c r="B19" s="2">
        <v>161.5</v>
      </c>
      <c r="C19" s="2">
        <v>872</v>
      </c>
      <c r="D19" s="2">
        <f t="shared" si="0"/>
        <v>1033.5</v>
      </c>
      <c r="E19" s="2">
        <v>4092.396</v>
      </c>
    </row>
    <row r="20" spans="1:5" ht="22.5">
      <c r="A20" s="9" t="s">
        <v>52</v>
      </c>
      <c r="B20" s="2">
        <v>384.87999999999994</v>
      </c>
      <c r="C20" s="2">
        <v>2034.5</v>
      </c>
      <c r="D20" s="2">
        <f t="shared" si="0"/>
        <v>2419.38</v>
      </c>
      <c r="E20" s="2">
        <v>6090.4317</v>
      </c>
    </row>
    <row r="21" spans="1:5" ht="22.5">
      <c r="A21" s="9" t="s">
        <v>53</v>
      </c>
      <c r="B21" s="2">
        <v>150</v>
      </c>
      <c r="C21" s="2">
        <v>1625</v>
      </c>
      <c r="D21" s="2">
        <f t="shared" si="0"/>
        <v>1775</v>
      </c>
      <c r="E21" s="2">
        <v>19235.351</v>
      </c>
    </row>
    <row r="22" spans="1:5" ht="22.5">
      <c r="A22" s="9" t="s">
        <v>54</v>
      </c>
      <c r="B22" s="2">
        <v>286</v>
      </c>
      <c r="C22" s="2">
        <v>1102.5</v>
      </c>
      <c r="D22" s="2">
        <f t="shared" si="0"/>
        <v>1388.5</v>
      </c>
      <c r="E22" s="2">
        <v>2747.9</v>
      </c>
    </row>
    <row r="23" spans="1:5" ht="22.5">
      <c r="A23" s="9" t="s">
        <v>55</v>
      </c>
      <c r="B23" s="2">
        <v>303</v>
      </c>
      <c r="C23" s="2">
        <v>2506.5</v>
      </c>
      <c r="D23" s="2">
        <v>2809.5</v>
      </c>
      <c r="E23" s="2">
        <v>12087.75</v>
      </c>
    </row>
    <row r="24" spans="1:5" ht="22.5">
      <c r="A24" s="9" t="s">
        <v>56</v>
      </c>
      <c r="B24" s="2">
        <v>222.5</v>
      </c>
      <c r="C24" s="2">
        <v>4266</v>
      </c>
      <c r="D24" s="2">
        <f t="shared" si="0"/>
        <v>4488.5</v>
      </c>
      <c r="E24" s="2">
        <v>39818.350000000006</v>
      </c>
    </row>
    <row r="25" spans="1:5" ht="22.5">
      <c r="A25" s="9" t="s">
        <v>57</v>
      </c>
      <c r="B25" s="2">
        <v>146</v>
      </c>
      <c r="C25" s="2">
        <v>1642</v>
      </c>
      <c r="D25" s="2">
        <f t="shared" si="0"/>
        <v>1788</v>
      </c>
      <c r="E25" s="2">
        <v>12329.653</v>
      </c>
    </row>
    <row r="26" spans="1:5" ht="22.5">
      <c r="A26" s="9" t="s">
        <v>58</v>
      </c>
      <c r="B26" s="2">
        <v>307</v>
      </c>
      <c r="C26" s="2">
        <v>618</v>
      </c>
      <c r="D26" s="2">
        <v>925</v>
      </c>
      <c r="E26" s="2">
        <v>1407.61</v>
      </c>
    </row>
    <row r="27" spans="1:5" ht="22.5">
      <c r="A27" s="9" t="s">
        <v>59</v>
      </c>
      <c r="B27" s="2">
        <f>SUM(B3:B26)</f>
        <v>13093.88</v>
      </c>
      <c r="C27" s="2">
        <f>SUM(C3:C26)</f>
        <v>68397.745</v>
      </c>
      <c r="D27" s="2">
        <f>SUM(D3:D26)</f>
        <v>81491.625</v>
      </c>
      <c r="E27" s="2">
        <f>SUM(E3:E26)</f>
        <v>559010.8217000001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rightToLeft="1" zoomScale="98" zoomScaleNormal="98" zoomScalePageLayoutView="0" workbookViewId="0" topLeftCell="A4">
      <selection activeCell="A1" sqref="A1"/>
    </sheetView>
  </sheetViews>
  <sheetFormatPr defaultColWidth="9.00390625" defaultRowHeight="15"/>
  <cols>
    <col min="1" max="1" width="1.1484375" style="11" customWidth="1"/>
    <col min="2" max="2" width="22.421875" style="11" customWidth="1"/>
    <col min="3" max="3" width="20.421875" style="11" customWidth="1"/>
    <col min="4" max="4" width="19.00390625" style="11" customWidth="1"/>
    <col min="5" max="5" width="19.28125" style="11" customWidth="1"/>
    <col min="6" max="7" width="13.7109375" style="11" customWidth="1"/>
    <col min="8" max="8" width="45.421875" style="11" customWidth="1"/>
    <col min="9" max="16384" width="9.00390625" style="11" customWidth="1"/>
  </cols>
  <sheetData>
    <row r="1" spans="2:8" ht="26.25" customHeight="1">
      <c r="B1" s="107" t="s">
        <v>61</v>
      </c>
      <c r="C1" s="107"/>
      <c r="D1" s="107"/>
      <c r="E1" s="107"/>
      <c r="F1" s="107"/>
      <c r="G1" s="107"/>
      <c r="H1" s="107"/>
    </row>
    <row r="2" spans="2:8" ht="49.5" customHeight="1">
      <c r="B2" s="108" t="s">
        <v>204</v>
      </c>
      <c r="C2" s="108"/>
      <c r="D2" s="108"/>
      <c r="E2" s="108"/>
      <c r="F2" s="108"/>
      <c r="G2" s="108"/>
      <c r="H2" s="108"/>
    </row>
    <row r="3" spans="2:8" ht="26.25" customHeight="1" thickBot="1">
      <c r="B3" s="31"/>
      <c r="C3" s="14"/>
      <c r="D3" s="14"/>
      <c r="E3" s="14"/>
      <c r="F3" s="14"/>
      <c r="G3" s="14"/>
      <c r="H3" s="15"/>
    </row>
    <row r="4" spans="2:8" ht="33" customHeight="1" thickTop="1">
      <c r="B4" s="110" t="s">
        <v>85</v>
      </c>
      <c r="C4" s="112" t="s">
        <v>205</v>
      </c>
      <c r="D4" s="112" t="s">
        <v>206</v>
      </c>
      <c r="E4" s="112" t="s">
        <v>207</v>
      </c>
      <c r="F4" s="112" t="s">
        <v>93</v>
      </c>
      <c r="G4" s="112" t="s">
        <v>208</v>
      </c>
      <c r="H4" s="114" t="s">
        <v>209</v>
      </c>
    </row>
    <row r="5" spans="2:8" ht="44.25" customHeight="1" thickBot="1">
      <c r="B5" s="111"/>
      <c r="C5" s="113"/>
      <c r="D5" s="113"/>
      <c r="E5" s="113"/>
      <c r="F5" s="113"/>
      <c r="G5" s="113"/>
      <c r="H5" s="115"/>
    </row>
    <row r="6" spans="2:8" ht="36" customHeight="1">
      <c r="B6" s="73" t="s">
        <v>210</v>
      </c>
      <c r="C6" s="74">
        <f>'[8]اصفهان'!C6+'[8]خمینی شهر'!C6+'[8]گلپایگان'!C6+'[8]لنجان'!C6</f>
        <v>3250</v>
      </c>
      <c r="D6" s="74">
        <f>'[8]اصفهان'!D6+'[8]خمینی شهر'!D6+'[8]گلپایگان'!D6+'[8]لنجان'!D6</f>
        <v>110000</v>
      </c>
      <c r="E6" s="74">
        <f>'[8]اصفهان'!E6+'[8]خمینی شهر'!E6+'[8]گلپایگان'!E6+'[8]لنجان'!E6</f>
        <v>0</v>
      </c>
      <c r="F6" s="74">
        <f>'[8]اصفهان'!F6+'[8]خمینی شهر'!F6+'[8]گلپایگان'!F6+'[8]لنجان'!F6</f>
        <v>11</v>
      </c>
      <c r="G6" s="74">
        <f>'[8]اصفهان'!G6+'[8]خمینی شهر'!G6+'[8]گلپایگان'!G6+'[8]لنجان'!G6</f>
        <v>12</v>
      </c>
      <c r="H6" s="75"/>
    </row>
    <row r="7" spans="2:8" ht="36" customHeight="1">
      <c r="B7" s="76" t="s">
        <v>100</v>
      </c>
      <c r="C7" s="77">
        <f>'[8]اصفهان'!C7+'[8]خمینی شهر'!C7+'[8]گلپایگان'!C7+'[8]لنجان'!C7</f>
        <v>1200</v>
      </c>
      <c r="D7" s="77">
        <f>'[8]اصفهان'!D7+'[8]خمینی شهر'!D7+'[8]گلپایگان'!D7+'[8]لنجان'!D7</f>
        <v>50000</v>
      </c>
      <c r="E7" s="77">
        <f>'[8]اصفهان'!E7+'[8]خمینی شهر'!E7+'[8]گلپایگان'!E7+'[8]لنجان'!E7</f>
        <v>150000</v>
      </c>
      <c r="F7" s="78">
        <f>'[8]اصفهان'!F7+'[8]خمینی شهر'!F7+'[8]گلپایگان'!F7+'[8]لنجان'!F7</f>
        <v>3</v>
      </c>
      <c r="G7" s="78">
        <f>'[8]اصفهان'!G7+'[8]خمینی شهر'!G7+'[8]گلپایگان'!G7+'[8]لنجان'!G7</f>
        <v>3</v>
      </c>
      <c r="H7" s="79"/>
    </row>
    <row r="8" spans="2:8" ht="36" customHeight="1">
      <c r="B8" s="76" t="s">
        <v>102</v>
      </c>
      <c r="C8" s="77">
        <f>'[8]اصفهان'!C8+'[8]خمینی شهر'!C8+'[8]گلپایگان'!C8+'[8]لنجان'!C8</f>
        <v>7800</v>
      </c>
      <c r="D8" s="77">
        <f>'[8]اصفهان'!D8+'[8]خمینی شهر'!D8+'[8]گلپایگان'!D8+'[8]لنجان'!D8</f>
        <v>32000</v>
      </c>
      <c r="E8" s="77">
        <f>'[8]اصفهان'!E8+'[8]خمینی شهر'!E8+'[8]گلپایگان'!E8+'[8]لنجان'!E8</f>
        <v>12000</v>
      </c>
      <c r="F8" s="78">
        <f>'[8]اصفهان'!F8+'[8]خمینی شهر'!F8+'[8]گلپایگان'!F8+'[8]لنجان'!F8</f>
        <v>10</v>
      </c>
      <c r="G8" s="78">
        <f>'[8]اصفهان'!G8+'[8]خمینی شهر'!G8+'[8]گلپایگان'!G8+'[8]لنجان'!G8</f>
        <v>10</v>
      </c>
      <c r="H8" s="79"/>
    </row>
    <row r="9" spans="2:8" ht="36" customHeight="1">
      <c r="B9" s="76" t="s">
        <v>211</v>
      </c>
      <c r="C9" s="77">
        <f>'[8]اصفهان'!C9+'[8]خمینی شهر'!C9+'[8]گلپایگان'!C9+'[8]لنجان'!C9</f>
        <v>2000</v>
      </c>
      <c r="D9" s="77">
        <f>'[8]اصفهان'!D9+'[8]خمینی شهر'!D9+'[8]گلپایگان'!D9+'[8]لنجان'!D9</f>
        <v>25000</v>
      </c>
      <c r="E9" s="77">
        <f>'[8]اصفهان'!E9+'[8]خمینی شهر'!E9+'[8]گلپایگان'!E9+'[8]لنجان'!E9</f>
        <v>0</v>
      </c>
      <c r="F9" s="78">
        <f>'[8]اصفهان'!F9+'[8]خمینی شهر'!F9+'[8]گلپایگان'!F9+'[8]لنجان'!F9</f>
        <v>10</v>
      </c>
      <c r="G9" s="78">
        <f>'[8]اصفهان'!G9+'[8]خمینی شهر'!G9+'[8]گلپایگان'!G9+'[8]لنجان'!G9</f>
        <v>10</v>
      </c>
      <c r="H9" s="79"/>
    </row>
    <row r="10" spans="2:8" ht="36" customHeight="1">
      <c r="B10" s="76" t="s">
        <v>212</v>
      </c>
      <c r="C10" s="77">
        <f>'[8]اصفهان'!C10+'[8]خمینی شهر'!C10+'[8]گلپایگان'!C10+'[8]لنجان'!C10</f>
        <v>0</v>
      </c>
      <c r="D10" s="77">
        <f>'[8]اصفهان'!D10+'[8]خمینی شهر'!D10+'[8]گلپایگان'!D10+'[8]لنجان'!D10</f>
        <v>0</v>
      </c>
      <c r="E10" s="77">
        <f>'[8]اصفهان'!E10+'[8]خمینی شهر'!E10+'[8]گلپایگان'!E10+'[8]لنجان'!E10</f>
        <v>0</v>
      </c>
      <c r="F10" s="78">
        <f>'[8]اصفهان'!F10+'[8]خمینی شهر'!F10+'[8]گلپایگان'!F10+'[8]لنجان'!F10</f>
        <v>0</v>
      </c>
      <c r="G10" s="78">
        <f>'[8]اصفهان'!G10+'[8]خمینی شهر'!G10+'[8]گلپایگان'!G10+'[8]لنجان'!G10</f>
        <v>0</v>
      </c>
      <c r="H10" s="79"/>
    </row>
    <row r="11" spans="2:8" ht="36" customHeight="1">
      <c r="B11" s="80" t="s">
        <v>113</v>
      </c>
      <c r="C11" s="77">
        <f>'[8]اصفهان'!C11+'[8]خمینی شهر'!C11+'[8]گلپایگان'!C11+'[8]لنجان'!C11</f>
        <v>1000</v>
      </c>
      <c r="D11" s="77">
        <f>'[8]اصفهان'!D11+'[8]خمینی شهر'!D11+'[8]گلپایگان'!D11+'[8]لنجان'!D11</f>
        <v>100000</v>
      </c>
      <c r="E11" s="77">
        <f>'[8]اصفهان'!E11+'[8]خمینی شهر'!E11+'[8]گلپایگان'!E11+'[8]لنجان'!E11</f>
        <v>0</v>
      </c>
      <c r="F11" s="78">
        <f>'[8]اصفهان'!F11+'[8]خمینی شهر'!F11+'[8]گلپایگان'!F11+'[8]لنجان'!F11</f>
        <v>1</v>
      </c>
      <c r="G11" s="78">
        <f>'[8]اصفهان'!G11+'[8]خمینی شهر'!G11+'[8]گلپایگان'!G11+'[8]لنجان'!G11</f>
        <v>1</v>
      </c>
      <c r="H11" s="79"/>
    </row>
    <row r="12" spans="2:8" ht="36" customHeight="1" thickBot="1">
      <c r="B12" s="80" t="s">
        <v>213</v>
      </c>
      <c r="C12" s="77">
        <f>'[8]اصفهان'!C12+'[8]خمینی شهر'!C12+'[8]گلپایگان'!C12+'[8]لنجان'!C12</f>
        <v>12000</v>
      </c>
      <c r="D12" s="77">
        <f>'[8]اصفهان'!D12+'[8]خمینی شهر'!D12+'[8]گلپایگان'!D12+'[8]لنجان'!D12</f>
        <v>45000</v>
      </c>
      <c r="E12" s="77">
        <f>'[8]اصفهان'!E12+'[8]خمینی شهر'!E12+'[8]گلپایگان'!E12+'[8]لنجان'!E12</f>
        <v>0</v>
      </c>
      <c r="F12" s="78">
        <f>'[8]اصفهان'!F12+'[8]خمینی شهر'!F12+'[8]گلپایگان'!F12+'[8]لنجان'!F12</f>
        <v>21</v>
      </c>
      <c r="G12" s="78">
        <f>'[8]اصفهان'!G12+'[8]خمینی شهر'!G12+'[8]گلپایگان'!G12+'[8]لنجان'!G12</f>
        <v>21</v>
      </c>
      <c r="H12" s="79"/>
    </row>
    <row r="13" spans="2:8" ht="39" customHeight="1" thickBot="1">
      <c r="B13" s="28" t="s">
        <v>31</v>
      </c>
      <c r="C13" s="81">
        <f>SUM(C6:C12)</f>
        <v>27250</v>
      </c>
      <c r="D13" s="81">
        <f>SUM(D6:D12)</f>
        <v>362000</v>
      </c>
      <c r="E13" s="81">
        <f>SUM(E6:E12)</f>
        <v>162000</v>
      </c>
      <c r="F13" s="81">
        <f>SUM(F6:F12)</f>
        <v>56</v>
      </c>
      <c r="G13" s="81">
        <f>SUM(G6:G12)</f>
        <v>57</v>
      </c>
      <c r="H13" s="82"/>
    </row>
    <row r="14" ht="19.5" customHeight="1" thickTop="1"/>
    <row r="15" spans="2:4" ht="22.5" customHeight="1">
      <c r="B15" s="83"/>
      <c r="C15" s="84"/>
      <c r="D15" s="83"/>
    </row>
    <row r="16" spans="2:4" ht="22.5" customHeight="1">
      <c r="B16" s="83"/>
      <c r="C16" s="84"/>
      <c r="D16" s="83"/>
    </row>
  </sheetData>
  <sheetProtection/>
  <mergeCells count="9">
    <mergeCell ref="B1:H1"/>
    <mergeCell ref="B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" bottom="0.3937007874015748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rightToLeft="1" zoomScale="55" zoomScaleNormal="55" zoomScalePageLayoutView="0" workbookViewId="0" topLeftCell="A1">
      <selection activeCell="A1" sqref="A1"/>
    </sheetView>
  </sheetViews>
  <sheetFormatPr defaultColWidth="9.00390625" defaultRowHeight="15"/>
  <cols>
    <col min="1" max="1" width="1.1484375" style="11" customWidth="1"/>
    <col min="2" max="2" width="19.8515625" style="11" customWidth="1"/>
    <col min="3" max="3" width="13.7109375" style="11" customWidth="1"/>
    <col min="4" max="4" width="15.140625" style="11" customWidth="1"/>
    <col min="5" max="6" width="15.00390625" style="11" customWidth="1"/>
    <col min="7" max="7" width="18.28125" style="11" customWidth="1"/>
    <col min="8" max="8" width="36.421875" style="11" customWidth="1"/>
    <col min="9" max="16384" width="9.00390625" style="11" customWidth="1"/>
  </cols>
  <sheetData>
    <row r="1" spans="2:8" ht="26.25" customHeight="1">
      <c r="B1" s="107" t="s">
        <v>61</v>
      </c>
      <c r="C1" s="107"/>
      <c r="D1" s="107"/>
      <c r="E1" s="107"/>
      <c r="F1" s="107"/>
      <c r="G1" s="107"/>
      <c r="H1" s="107"/>
    </row>
    <row r="2" spans="2:8" ht="45.75" customHeight="1">
      <c r="B2" s="108" t="s">
        <v>202</v>
      </c>
      <c r="C2" s="108"/>
      <c r="D2" s="108"/>
      <c r="E2" s="108"/>
      <c r="F2" s="108"/>
      <c r="G2" s="108"/>
      <c r="H2" s="108"/>
    </row>
    <row r="3" spans="2:7" ht="10.5" customHeight="1" thickBot="1">
      <c r="B3" s="31"/>
      <c r="C3" s="31"/>
      <c r="D3" s="14"/>
      <c r="E3" s="14"/>
      <c r="F3" s="14"/>
      <c r="G3" s="15"/>
    </row>
    <row r="4" spans="2:8" ht="44.25" customHeight="1" thickTop="1">
      <c r="B4" s="116" t="s">
        <v>85</v>
      </c>
      <c r="C4" s="112" t="s">
        <v>203</v>
      </c>
      <c r="D4" s="112" t="s">
        <v>174</v>
      </c>
      <c r="E4" s="112" t="s">
        <v>175</v>
      </c>
      <c r="F4" s="112" t="s">
        <v>93</v>
      </c>
      <c r="G4" s="112" t="s">
        <v>94</v>
      </c>
      <c r="H4" s="114" t="s">
        <v>95</v>
      </c>
    </row>
    <row r="5" spans="2:8" ht="36" customHeight="1" thickBot="1">
      <c r="B5" s="117"/>
      <c r="C5" s="113"/>
      <c r="D5" s="113"/>
      <c r="E5" s="113"/>
      <c r="F5" s="113"/>
      <c r="G5" s="113"/>
      <c r="H5" s="115"/>
    </row>
    <row r="6" spans="2:8" ht="25.5" customHeight="1">
      <c r="B6" s="36" t="s">
        <v>176</v>
      </c>
      <c r="C6" s="40">
        <f>'[7]آران و بیدگل'!C6+'[7]کاشان'!C6+'[7]نجف آباد'!C6</f>
        <v>0</v>
      </c>
      <c r="D6" s="40">
        <f>'[7]آران و بیدگل'!D6+'[7]کاشان'!D6+'[7]نجف آباد'!D6</f>
        <v>0</v>
      </c>
      <c r="E6" s="40"/>
      <c r="F6" s="40">
        <f>'[7]آران و بیدگل'!F6+'[7]کاشان'!F6+'[7]نجف آباد'!F6</f>
        <v>0</v>
      </c>
      <c r="G6" s="40">
        <f>'[7]آران و بیدگل'!G6+'[7]کاشان'!G6+'[7]نجف آباد'!G6</f>
        <v>0</v>
      </c>
      <c r="H6" s="41"/>
    </row>
    <row r="7" spans="2:8" ht="26.25" customHeight="1">
      <c r="B7" s="39" t="s">
        <v>177</v>
      </c>
      <c r="C7" s="40">
        <f>'[7]آران و بیدگل'!C7+'[7]کاشان'!C7+'[7]نجف آباد'!C7</f>
        <v>6570</v>
      </c>
      <c r="D7" s="40">
        <f>'[7]آران و بیدگل'!D7+'[7]کاشان'!D7+'[7]نجف آباد'!D7</f>
        <v>815000</v>
      </c>
      <c r="E7" s="40">
        <f aca="true" t="shared" si="0" ref="E7:E32">D7/C7</f>
        <v>124.04870624048706</v>
      </c>
      <c r="F7" s="40">
        <f>'[7]آران و بیدگل'!F7+'[7]کاشان'!F7+'[7]نجف آباد'!F7</f>
        <v>8</v>
      </c>
      <c r="G7" s="40">
        <f>'[7]آران و بیدگل'!G7+'[7]کاشان'!G7+'[7]نجف آباد'!G7</f>
        <v>8</v>
      </c>
      <c r="H7" s="41"/>
    </row>
    <row r="8" spans="2:8" ht="26.25" customHeight="1">
      <c r="B8" s="39" t="s">
        <v>178</v>
      </c>
      <c r="C8" s="40">
        <f>'[7]آران و بیدگل'!C8+'[7]کاشان'!C8+'[7]نجف آباد'!C8</f>
        <v>470</v>
      </c>
      <c r="D8" s="40">
        <f>'[7]آران و بیدگل'!D8+'[7]کاشان'!D8+'[7]نجف آباد'!D8</f>
        <v>135600</v>
      </c>
      <c r="E8" s="40">
        <f t="shared" si="0"/>
        <v>288.51063829787233</v>
      </c>
      <c r="F8" s="40">
        <f>'[7]آران و بیدگل'!F8+'[7]کاشان'!F8+'[7]نجف آباد'!F8</f>
        <v>4</v>
      </c>
      <c r="G8" s="40">
        <f>'[7]آران و بیدگل'!G8+'[7]کاشان'!G8+'[7]نجف آباد'!G8</f>
        <v>4</v>
      </c>
      <c r="H8" s="41"/>
    </row>
    <row r="9" spans="2:8" ht="26.25" customHeight="1">
      <c r="B9" s="39" t="s">
        <v>179</v>
      </c>
      <c r="C9" s="40">
        <f>'[7]آران و بیدگل'!C9+'[7]کاشان'!C9+'[7]نجف آباد'!C9</f>
        <v>0</v>
      </c>
      <c r="D9" s="40">
        <f>'[7]آران و بیدگل'!D9+'[7]کاشان'!D9+'[7]نجف آباد'!D9</f>
        <v>0</v>
      </c>
      <c r="E9" s="40"/>
      <c r="F9" s="40">
        <f>'[7]آران و بیدگل'!F9+'[7]کاشان'!F9+'[7]نجف آباد'!F9</f>
        <v>0</v>
      </c>
      <c r="G9" s="40">
        <f>'[7]آران و بیدگل'!G9+'[7]کاشان'!G9+'[7]نجف آباد'!G9</f>
        <v>0</v>
      </c>
      <c r="H9" s="41"/>
    </row>
    <row r="10" spans="2:8" ht="26.25" customHeight="1">
      <c r="B10" s="39" t="s">
        <v>180</v>
      </c>
      <c r="C10" s="40">
        <f>'[7]آران و بیدگل'!C10+'[7]کاشان'!C10+'[7]نجف آباد'!C10</f>
        <v>0</v>
      </c>
      <c r="D10" s="40">
        <f>'[7]آران و بیدگل'!D10+'[7]کاشان'!D10+'[7]نجف آباد'!D10</f>
        <v>0</v>
      </c>
      <c r="E10" s="40"/>
      <c r="F10" s="40">
        <f>'[7]آران و بیدگل'!F10+'[7]کاشان'!F10+'[7]نجف آباد'!F10</f>
        <v>0</v>
      </c>
      <c r="G10" s="40">
        <f>'[7]آران و بیدگل'!G10+'[7]کاشان'!G10+'[7]نجف آباد'!G10</f>
        <v>0</v>
      </c>
      <c r="H10" s="41"/>
    </row>
    <row r="11" spans="2:8" ht="26.25" customHeight="1">
      <c r="B11" s="39" t="s">
        <v>181</v>
      </c>
      <c r="C11" s="40">
        <f>'[7]آران و بیدگل'!C11+'[7]کاشان'!C11+'[7]نجف آباد'!C11</f>
        <v>635</v>
      </c>
      <c r="D11" s="40">
        <f>'[7]آران و بیدگل'!D11+'[7]کاشان'!D11+'[7]نجف آباد'!D11</f>
        <v>190000</v>
      </c>
      <c r="E11" s="40">
        <f t="shared" si="0"/>
        <v>299.21259842519686</v>
      </c>
      <c r="F11" s="40">
        <f>'[7]آران و بیدگل'!F11+'[7]کاشان'!F11+'[7]نجف آباد'!F11</f>
        <v>4</v>
      </c>
      <c r="G11" s="40">
        <f>'[7]آران و بیدگل'!G11+'[7]کاشان'!G11+'[7]نجف آباد'!G11</f>
        <v>4</v>
      </c>
      <c r="H11" s="41"/>
    </row>
    <row r="12" spans="2:8" ht="26.25" customHeight="1">
      <c r="B12" s="39" t="s">
        <v>182</v>
      </c>
      <c r="C12" s="40">
        <f>'[7]آران و بیدگل'!C12+'[7]کاشان'!C12+'[7]نجف آباد'!C12</f>
        <v>1275</v>
      </c>
      <c r="D12" s="40">
        <f>'[7]آران و بیدگل'!D12+'[7]کاشان'!D12+'[7]نجف آباد'!D12</f>
        <v>270000</v>
      </c>
      <c r="E12" s="40">
        <f t="shared" si="0"/>
        <v>211.76470588235293</v>
      </c>
      <c r="F12" s="40">
        <f>'[7]آران و بیدگل'!F12+'[7]کاشان'!F12+'[7]نجف آباد'!F12</f>
        <v>4</v>
      </c>
      <c r="G12" s="40">
        <f>'[7]آران و بیدگل'!G12+'[7]کاشان'!G12+'[7]نجف آباد'!G12</f>
        <v>4</v>
      </c>
      <c r="H12" s="41"/>
    </row>
    <row r="13" spans="2:8" ht="26.25" customHeight="1">
      <c r="B13" s="39" t="s">
        <v>183</v>
      </c>
      <c r="C13" s="40">
        <f>'[7]آران و بیدگل'!C13+'[7]کاشان'!C13+'[7]نجف آباد'!C13</f>
        <v>110</v>
      </c>
      <c r="D13" s="40">
        <f>'[7]آران و بیدگل'!D13+'[7]کاشان'!D13+'[7]نجف آباد'!D13</f>
        <v>11200</v>
      </c>
      <c r="E13" s="40">
        <f t="shared" si="0"/>
        <v>101.81818181818181</v>
      </c>
      <c r="F13" s="40">
        <f>'[7]آران و بیدگل'!F13+'[7]کاشان'!F13+'[7]نجف آباد'!F13</f>
        <v>2</v>
      </c>
      <c r="G13" s="40">
        <f>'[7]آران و بیدگل'!G13+'[7]کاشان'!G13+'[7]نجف آباد'!G13</f>
        <v>2</v>
      </c>
      <c r="H13" s="41"/>
    </row>
    <row r="14" spans="2:8" ht="26.25" customHeight="1">
      <c r="B14" s="39" t="s">
        <v>184</v>
      </c>
      <c r="C14" s="40">
        <f>'[7]آران و بیدگل'!C14+'[7]کاشان'!C14+'[7]نجف آباد'!C14</f>
        <v>0</v>
      </c>
      <c r="D14" s="40">
        <f>'[7]آران و بیدگل'!D14+'[7]کاشان'!D14+'[7]نجف آباد'!D14</f>
        <v>0</v>
      </c>
      <c r="E14" s="40"/>
      <c r="F14" s="40">
        <f>'[7]آران و بیدگل'!F14+'[7]کاشان'!F14+'[7]نجف آباد'!F14</f>
        <v>0</v>
      </c>
      <c r="G14" s="40">
        <f>'[7]آران و بیدگل'!G14+'[7]کاشان'!G14+'[7]نجف آباد'!G14</f>
        <v>0</v>
      </c>
      <c r="H14" s="41"/>
    </row>
    <row r="15" spans="2:8" ht="26.25" customHeight="1">
      <c r="B15" s="39" t="s">
        <v>185</v>
      </c>
      <c r="C15" s="40">
        <f>'[7]آران و بیدگل'!C15+'[7]کاشان'!C15+'[7]نجف آباد'!C15</f>
        <v>0</v>
      </c>
      <c r="D15" s="40">
        <f>'[7]آران و بیدگل'!D15+'[7]کاشان'!D15+'[7]نجف آباد'!D15</f>
        <v>0</v>
      </c>
      <c r="E15" s="40"/>
      <c r="F15" s="40">
        <f>'[7]آران و بیدگل'!F15+'[7]کاشان'!F15+'[7]نجف آباد'!F15</f>
        <v>0</v>
      </c>
      <c r="G15" s="40">
        <f>'[7]آران و بیدگل'!G15+'[7]کاشان'!G15+'[7]نجف آباد'!G15</f>
        <v>0</v>
      </c>
      <c r="H15" s="41"/>
    </row>
    <row r="16" spans="2:8" ht="26.25" customHeight="1">
      <c r="B16" s="39" t="s">
        <v>186</v>
      </c>
      <c r="C16" s="40">
        <f>'[7]آران و بیدگل'!C16+'[7]کاشان'!C16+'[7]نجف آباد'!C16</f>
        <v>110</v>
      </c>
      <c r="D16" s="40">
        <f>'[7]آران و بیدگل'!D16+'[7]کاشان'!D16+'[7]نجف آباد'!D16</f>
        <v>22000</v>
      </c>
      <c r="E16" s="40">
        <f t="shared" si="0"/>
        <v>200</v>
      </c>
      <c r="F16" s="40">
        <f>'[7]آران و بیدگل'!F16+'[7]کاشان'!F16+'[7]نجف آباد'!F16</f>
        <v>2</v>
      </c>
      <c r="G16" s="40">
        <f>'[7]آران و بیدگل'!G16+'[7]کاشان'!G16+'[7]نجف آباد'!G16</f>
        <v>2</v>
      </c>
      <c r="H16" s="41"/>
    </row>
    <row r="17" spans="2:8" ht="26.25" customHeight="1">
      <c r="B17" s="39" t="s">
        <v>187</v>
      </c>
      <c r="C17" s="40">
        <f>'[7]آران و بیدگل'!C17+'[7]کاشان'!C17+'[7]نجف آباد'!C17</f>
        <v>100</v>
      </c>
      <c r="D17" s="40">
        <f>'[7]آران و بیدگل'!D17+'[7]کاشان'!D17+'[7]نجف آباد'!D17</f>
        <v>2000</v>
      </c>
      <c r="E17" s="40">
        <f t="shared" si="0"/>
        <v>20</v>
      </c>
      <c r="F17" s="40">
        <f>'[7]آران و بیدگل'!F17+'[7]کاشان'!F17+'[7]نجف آباد'!F17</f>
        <v>1</v>
      </c>
      <c r="G17" s="40">
        <f>'[7]آران و بیدگل'!G17+'[7]کاشان'!G17+'[7]نجف آباد'!G17</f>
        <v>1</v>
      </c>
      <c r="H17" s="41"/>
    </row>
    <row r="18" spans="2:8" ht="26.25" customHeight="1">
      <c r="B18" s="39" t="s">
        <v>188</v>
      </c>
      <c r="C18" s="40">
        <f>'[7]آران و بیدگل'!C18+'[7]کاشان'!C18+'[7]نجف آباد'!C18</f>
        <v>20</v>
      </c>
      <c r="D18" s="40">
        <f>'[7]آران و بیدگل'!D18+'[7]کاشان'!D18+'[7]نجف آباد'!D18</f>
        <v>500</v>
      </c>
      <c r="E18" s="40">
        <f t="shared" si="0"/>
        <v>25</v>
      </c>
      <c r="F18" s="40">
        <f>'[7]آران و بیدگل'!F18+'[7]کاشان'!F18+'[7]نجف آباد'!F18</f>
        <v>1</v>
      </c>
      <c r="G18" s="40">
        <f>'[7]آران و بیدگل'!G18+'[7]کاشان'!G18+'[7]نجف آباد'!G18</f>
        <v>1</v>
      </c>
      <c r="H18" s="41"/>
    </row>
    <row r="19" spans="2:8" ht="26.25" customHeight="1">
      <c r="B19" s="39" t="s">
        <v>189</v>
      </c>
      <c r="C19" s="40">
        <f>'[7]آران و بیدگل'!C19+'[7]کاشان'!C19+'[7]نجف آباد'!C19</f>
        <v>150</v>
      </c>
      <c r="D19" s="40">
        <f>'[7]آران و بیدگل'!D19+'[7]کاشان'!D19+'[7]نجف آباد'!D19</f>
        <v>38000</v>
      </c>
      <c r="E19" s="40">
        <f t="shared" si="0"/>
        <v>253.33333333333334</v>
      </c>
      <c r="F19" s="40">
        <f>'[7]آران و بیدگل'!F19+'[7]کاشان'!F19+'[7]نجف آباد'!F19</f>
        <v>2</v>
      </c>
      <c r="G19" s="40">
        <f>'[7]آران و بیدگل'!G19+'[7]کاشان'!G19+'[7]نجف آباد'!G19</f>
        <v>2</v>
      </c>
      <c r="H19" s="41"/>
    </row>
    <row r="20" spans="2:8" ht="26.25" customHeight="1">
      <c r="B20" s="39" t="s">
        <v>190</v>
      </c>
      <c r="C20" s="40">
        <f>'[7]آران و بیدگل'!C20+'[7]کاشان'!C20+'[7]نجف آباد'!C20</f>
        <v>80</v>
      </c>
      <c r="D20" s="40">
        <f>'[7]آران و بیدگل'!D20+'[7]کاشان'!D20+'[7]نجف آباد'!D20</f>
        <v>28000</v>
      </c>
      <c r="E20" s="40">
        <f t="shared" si="0"/>
        <v>350</v>
      </c>
      <c r="F20" s="40">
        <f>'[7]آران و بیدگل'!F20+'[7]کاشان'!F20+'[7]نجف آباد'!F20</f>
        <v>2</v>
      </c>
      <c r="G20" s="40">
        <f>'[7]آران و بیدگل'!G20+'[7]کاشان'!G20+'[7]نجف آباد'!G20</f>
        <v>2</v>
      </c>
      <c r="H20" s="41"/>
    </row>
    <row r="21" spans="2:8" ht="26.25" customHeight="1">
      <c r="B21" s="39" t="s">
        <v>191</v>
      </c>
      <c r="C21" s="40">
        <f>'[7]آران و بیدگل'!C21+'[7]کاشان'!C21+'[7]نجف آباد'!C21</f>
        <v>250</v>
      </c>
      <c r="D21" s="40">
        <f>'[7]آران و بیدگل'!D21+'[7]کاشان'!D21+'[7]نجف آباد'!D21</f>
        <v>95000</v>
      </c>
      <c r="E21" s="40">
        <f t="shared" si="0"/>
        <v>380</v>
      </c>
      <c r="F21" s="40">
        <f>'[7]آران و بیدگل'!F21+'[7]کاشان'!F21+'[7]نجف آباد'!F21</f>
        <v>2</v>
      </c>
      <c r="G21" s="40">
        <f>'[7]آران و بیدگل'!G21+'[7]کاشان'!G21+'[7]نجف آباد'!G21</f>
        <v>2</v>
      </c>
      <c r="H21" s="41"/>
    </row>
    <row r="22" spans="2:8" ht="26.25" customHeight="1">
      <c r="B22" s="39" t="s">
        <v>192</v>
      </c>
      <c r="C22" s="40">
        <f>'[7]آران و بیدگل'!C22+'[7]کاشان'!C22+'[7]نجف آباد'!C22</f>
        <v>0</v>
      </c>
      <c r="D22" s="40">
        <f>'[7]آران و بیدگل'!D22+'[7]کاشان'!D22+'[7]نجف آباد'!D22</f>
        <v>0</v>
      </c>
      <c r="E22" s="40"/>
      <c r="F22" s="40">
        <f>'[7]آران و بیدگل'!F22+'[7]کاشان'!F22+'[7]نجف آباد'!F22</f>
        <v>0</v>
      </c>
      <c r="G22" s="40">
        <f>'[7]آران و بیدگل'!G22+'[7]کاشان'!G22+'[7]نجف آباد'!G22</f>
        <v>0</v>
      </c>
      <c r="H22" s="41"/>
    </row>
    <row r="23" spans="2:8" ht="26.25" customHeight="1">
      <c r="B23" s="39" t="s">
        <v>193</v>
      </c>
      <c r="C23" s="40">
        <f>'[7]آران و بیدگل'!C23+'[7]کاشان'!C23+'[7]نجف آباد'!C23</f>
        <v>0</v>
      </c>
      <c r="D23" s="40">
        <f>'[7]آران و بیدگل'!D23+'[7]کاشان'!D23+'[7]نجف آباد'!D23</f>
        <v>0</v>
      </c>
      <c r="E23" s="40"/>
      <c r="F23" s="40">
        <f>'[7]آران و بیدگل'!F23+'[7]کاشان'!F23+'[7]نجف آباد'!F23</f>
        <v>0</v>
      </c>
      <c r="G23" s="40">
        <f>'[7]آران و بیدگل'!G23+'[7]کاشان'!G23+'[7]نجف آباد'!G23</f>
        <v>0</v>
      </c>
      <c r="H23" s="41"/>
    </row>
    <row r="24" spans="2:8" ht="26.25" customHeight="1">
      <c r="B24" s="39" t="s">
        <v>194</v>
      </c>
      <c r="C24" s="40">
        <f>'[7]آران و بیدگل'!C24+'[7]کاشان'!C24+'[7]نجف آباد'!C24</f>
        <v>110</v>
      </c>
      <c r="D24" s="40">
        <f>'[7]آران و بیدگل'!D24+'[7]کاشان'!D24+'[7]نجف آباد'!D24</f>
        <v>24000</v>
      </c>
      <c r="E24" s="40">
        <f t="shared" si="0"/>
        <v>218.1818181818182</v>
      </c>
      <c r="F24" s="40">
        <f>'[7]آران و بیدگل'!F24+'[7]کاشان'!F24+'[7]نجف آباد'!F24</f>
        <v>2</v>
      </c>
      <c r="G24" s="40">
        <f>'[7]آران و بیدگل'!G24+'[7]کاشان'!G24+'[7]نجف آباد'!G24</f>
        <v>2</v>
      </c>
      <c r="H24" s="41"/>
    </row>
    <row r="25" spans="2:8" ht="26.25" customHeight="1">
      <c r="B25" s="39" t="s">
        <v>195</v>
      </c>
      <c r="C25" s="40">
        <f>'[7]آران و بیدگل'!C25+'[7]کاشان'!C25+'[7]نجف آباد'!C25</f>
        <v>335</v>
      </c>
      <c r="D25" s="40">
        <f>'[7]آران و بیدگل'!D25+'[7]کاشان'!D25+'[7]نجف آباد'!D25</f>
        <v>49000</v>
      </c>
      <c r="E25" s="40">
        <f t="shared" si="0"/>
        <v>146.26865671641792</v>
      </c>
      <c r="F25" s="40">
        <f>'[7]آران و بیدگل'!F25+'[7]کاشان'!F25+'[7]نجف آباد'!F25</f>
        <v>4</v>
      </c>
      <c r="G25" s="40">
        <f>'[7]آران و بیدگل'!G25+'[7]کاشان'!G25+'[7]نجف آباد'!G25</f>
        <v>4</v>
      </c>
      <c r="H25" s="41"/>
    </row>
    <row r="26" spans="2:8" ht="26.25" customHeight="1">
      <c r="B26" s="39" t="s">
        <v>196</v>
      </c>
      <c r="C26" s="40">
        <f>'[7]آران و بیدگل'!C26+'[7]کاشان'!C26+'[7]نجف آباد'!C26</f>
        <v>0</v>
      </c>
      <c r="D26" s="40">
        <f>'[7]آران و بیدگل'!D26+'[7]کاشان'!D26+'[7]نجف آباد'!D26</f>
        <v>0</v>
      </c>
      <c r="E26" s="40"/>
      <c r="F26" s="40">
        <f>'[7]آران و بیدگل'!F26+'[7]کاشان'!F26+'[7]نجف آباد'!F26</f>
        <v>0</v>
      </c>
      <c r="G26" s="40">
        <f>'[7]آران و بیدگل'!G26+'[7]کاشان'!G26+'[7]نجف آباد'!G26</f>
        <v>0</v>
      </c>
      <c r="H26" s="41"/>
    </row>
    <row r="27" spans="2:8" ht="26.25" customHeight="1">
      <c r="B27" s="39" t="s">
        <v>197</v>
      </c>
      <c r="C27" s="40">
        <f>'[7]آران و بیدگل'!C27+'[7]کاشان'!C27+'[7]نجف آباد'!C27</f>
        <v>0</v>
      </c>
      <c r="D27" s="40">
        <f>'[7]آران و بیدگل'!D27+'[7]کاشان'!D27+'[7]نجف آباد'!D27</f>
        <v>0</v>
      </c>
      <c r="E27" s="40"/>
      <c r="F27" s="40">
        <f>'[7]آران و بیدگل'!F27+'[7]کاشان'!F27+'[7]نجف آباد'!F27</f>
        <v>0</v>
      </c>
      <c r="G27" s="40">
        <f>'[7]آران و بیدگل'!G27+'[7]کاشان'!G27+'[7]نجف آباد'!G27</f>
        <v>0</v>
      </c>
      <c r="H27" s="41"/>
    </row>
    <row r="28" spans="2:8" ht="26.25" customHeight="1">
      <c r="B28" s="39" t="s">
        <v>198</v>
      </c>
      <c r="C28" s="40">
        <f>'[7]آران و بیدگل'!C28+'[7]کاشان'!C28+'[7]نجف آباد'!C28</f>
        <v>0</v>
      </c>
      <c r="D28" s="40">
        <f>'[7]آران و بیدگل'!D28+'[7]کاشان'!D28+'[7]نجف آباد'!D28</f>
        <v>0</v>
      </c>
      <c r="E28" s="40"/>
      <c r="F28" s="40">
        <f>'[7]آران و بیدگل'!F28+'[7]کاشان'!F28+'[7]نجف آباد'!F28</f>
        <v>0</v>
      </c>
      <c r="G28" s="40">
        <f>'[7]آران و بیدگل'!G28+'[7]کاشان'!G28+'[7]نجف آباد'!G28</f>
        <v>0</v>
      </c>
      <c r="H28" s="41"/>
    </row>
    <row r="29" spans="2:8" ht="26.25" customHeight="1">
      <c r="B29" s="39" t="s">
        <v>199</v>
      </c>
      <c r="C29" s="40">
        <f>'[7]آران و بیدگل'!C29+'[7]کاشان'!C29+'[7]نجف آباد'!C29</f>
        <v>250</v>
      </c>
      <c r="D29" s="40">
        <f>'[7]آران و بیدگل'!D29+'[7]کاشان'!D29+'[7]نجف آباد'!D29</f>
        <v>100000</v>
      </c>
      <c r="E29" s="40">
        <f t="shared" si="0"/>
        <v>400</v>
      </c>
      <c r="F29" s="40">
        <f>'[7]آران و بیدگل'!F29+'[7]کاشان'!F29+'[7]نجف آباد'!F29</f>
        <v>1</v>
      </c>
      <c r="G29" s="40">
        <f>'[7]آران و بیدگل'!G29+'[7]کاشان'!G29+'[7]نجف آباد'!G29</f>
        <v>1</v>
      </c>
      <c r="H29" s="41"/>
    </row>
    <row r="30" spans="2:8" ht="26.25" customHeight="1">
      <c r="B30" s="39" t="s">
        <v>200</v>
      </c>
      <c r="C30" s="40">
        <f>'[7]آران و بیدگل'!C30+'[7]کاشان'!C30+'[7]نجف آباد'!C30</f>
        <v>50</v>
      </c>
      <c r="D30" s="40">
        <f>'[7]آران و بیدگل'!D30+'[7]کاشان'!D30+'[7]نجف آباد'!D30</f>
        <v>20000</v>
      </c>
      <c r="E30" s="40">
        <f t="shared" si="0"/>
        <v>400</v>
      </c>
      <c r="F30" s="40">
        <f>'[7]آران و بیدگل'!F30+'[7]کاشان'!F30+'[7]نجف آباد'!F30</f>
        <v>1</v>
      </c>
      <c r="G30" s="40">
        <f>'[7]آران و بیدگل'!G30+'[7]کاشان'!G30+'[7]نجف آباد'!G30</f>
        <v>1</v>
      </c>
      <c r="H30" s="41"/>
    </row>
    <row r="31" spans="2:8" ht="26.25" customHeight="1">
      <c r="B31" s="39" t="s">
        <v>201</v>
      </c>
      <c r="C31" s="40">
        <f>'[7]آران و بیدگل'!C31+'[7]کاشان'!C31+'[7]نجف آباد'!C31</f>
        <v>0</v>
      </c>
      <c r="D31" s="40">
        <f>'[7]آران و بیدگل'!D31+'[7]کاشان'!D31+'[7]نجف آباد'!D31</f>
        <v>0</v>
      </c>
      <c r="E31" s="40"/>
      <c r="F31" s="40">
        <f>'[7]آران و بیدگل'!F31+'[7]کاشان'!F31+'[7]نجف آباد'!F31</f>
        <v>0</v>
      </c>
      <c r="G31" s="40">
        <f>'[7]آران و بیدگل'!G31+'[7]کاشان'!G31+'[7]نجف آباد'!G31</f>
        <v>0</v>
      </c>
      <c r="H31" s="41"/>
    </row>
    <row r="32" spans="2:8" ht="26.25" customHeight="1" thickBot="1">
      <c r="B32" s="43" t="s">
        <v>170</v>
      </c>
      <c r="C32" s="40">
        <f>'[7]آران و بیدگل'!C32+'[7]کاشان'!C32+'[7]نجف آباد'!C32</f>
        <v>315</v>
      </c>
      <c r="D32" s="71">
        <f>'[7]آران و بیدگل'!D32+'[7]کاشان'!D32+'[7]نجف آباد'!D32</f>
        <v>75000</v>
      </c>
      <c r="E32" s="71">
        <f t="shared" si="0"/>
        <v>238.0952380952381</v>
      </c>
      <c r="F32" s="71">
        <f>'[7]آران و بیدگل'!F32+'[7]کاشان'!F32+'[7]نجف آباد'!F32</f>
        <v>3</v>
      </c>
      <c r="G32" s="40">
        <f>'[7]آران و بیدگل'!G32+'[7]کاشان'!G32+'[7]نجف آباد'!G32</f>
        <v>3</v>
      </c>
      <c r="H32" s="41"/>
    </row>
    <row r="33" spans="2:8" ht="25.5" customHeight="1" thickBot="1">
      <c r="B33" s="28" t="s">
        <v>31</v>
      </c>
      <c r="C33" s="46">
        <f>SUM(C6:C32)</f>
        <v>10830</v>
      </c>
      <c r="D33" s="46">
        <f>SUM(D6:D32)</f>
        <v>1875300</v>
      </c>
      <c r="E33" s="46" t="s">
        <v>83</v>
      </c>
      <c r="F33" s="46" t="s">
        <v>83</v>
      </c>
      <c r="G33" s="46">
        <f>SUM(G6:G32)</f>
        <v>43</v>
      </c>
      <c r="H33" s="48" t="s">
        <v>83</v>
      </c>
    </row>
    <row r="34" ht="9.75" customHeight="1" thickTop="1">
      <c r="H34" s="49"/>
    </row>
    <row r="35" spans="4:7" ht="27" customHeight="1">
      <c r="D35" s="72"/>
      <c r="E35" s="72"/>
      <c r="F35" s="72"/>
      <c r="G35" s="72"/>
    </row>
    <row r="36" ht="17.25" customHeight="1"/>
  </sheetData>
  <sheetProtection/>
  <mergeCells count="9">
    <mergeCell ref="B1:H1"/>
    <mergeCell ref="B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4"/>
  <sheetViews>
    <sheetView showGridLines="0" showZeros="0" rightToLeft="1" zoomScale="55" zoomScaleNormal="55" zoomScalePageLayoutView="0" workbookViewId="0" topLeftCell="A1">
      <selection activeCell="A1" sqref="A1"/>
    </sheetView>
  </sheetViews>
  <sheetFormatPr defaultColWidth="9.00390625" defaultRowHeight="15"/>
  <cols>
    <col min="1" max="1" width="1.1484375" style="11" customWidth="1"/>
    <col min="2" max="2" width="19.8515625" style="11" customWidth="1"/>
    <col min="3" max="4" width="13.57421875" style="11" customWidth="1"/>
    <col min="5" max="5" width="13.421875" style="11" customWidth="1"/>
    <col min="6" max="6" width="15.7109375" style="11" customWidth="1"/>
    <col min="7" max="7" width="13.57421875" style="11" customWidth="1"/>
    <col min="8" max="8" width="15.140625" style="11" customWidth="1"/>
    <col min="9" max="10" width="15.00390625" style="11" customWidth="1"/>
    <col min="11" max="11" width="18.28125" style="11" customWidth="1"/>
    <col min="12" max="12" width="36.421875" style="11" customWidth="1"/>
    <col min="13" max="16384" width="9.00390625" style="11" customWidth="1"/>
  </cols>
  <sheetData>
    <row r="1" spans="2:12" ht="26.25" customHeight="1">
      <c r="B1" s="107" t="s">
        <v>61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45.75" customHeight="1">
      <c r="B2" s="108" t="s">
        <v>173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1" ht="10.5" customHeight="1" thickBot="1">
      <c r="B3" s="31"/>
      <c r="C3" s="32"/>
      <c r="D3" s="32"/>
      <c r="E3" s="32"/>
      <c r="F3" s="13"/>
      <c r="G3" s="13"/>
      <c r="H3" s="14"/>
      <c r="I3" s="14"/>
      <c r="J3" s="14"/>
      <c r="K3" s="15"/>
    </row>
    <row r="4" spans="2:12" ht="44.25" customHeight="1" thickTop="1">
      <c r="B4" s="116" t="s">
        <v>85</v>
      </c>
      <c r="C4" s="112" t="s">
        <v>86</v>
      </c>
      <c r="D4" s="112" t="s">
        <v>87</v>
      </c>
      <c r="E4" s="119" t="s">
        <v>88</v>
      </c>
      <c r="F4" s="120"/>
      <c r="G4" s="112" t="s">
        <v>89</v>
      </c>
      <c r="H4" s="112" t="s">
        <v>174</v>
      </c>
      <c r="I4" s="112" t="s">
        <v>175</v>
      </c>
      <c r="J4" s="112" t="s">
        <v>93</v>
      </c>
      <c r="K4" s="112" t="s">
        <v>94</v>
      </c>
      <c r="L4" s="114" t="s">
        <v>95</v>
      </c>
    </row>
    <row r="5" spans="2:12" ht="36" customHeight="1" thickBot="1">
      <c r="B5" s="117"/>
      <c r="C5" s="113"/>
      <c r="D5" s="118"/>
      <c r="E5" s="35" t="s">
        <v>96</v>
      </c>
      <c r="F5" s="35" t="s">
        <v>97</v>
      </c>
      <c r="G5" s="113"/>
      <c r="H5" s="113"/>
      <c r="I5" s="113"/>
      <c r="J5" s="113"/>
      <c r="K5" s="113"/>
      <c r="L5" s="115"/>
    </row>
    <row r="6" spans="2:12" ht="25.5" customHeight="1">
      <c r="B6" s="36" t="s">
        <v>176</v>
      </c>
      <c r="C6" s="40">
        <f>'[6]آران و بیدگل'!C6+'[6]اصفهان'!C6+'[6]خمینی شهر'!C6+'[6]فلاورجان'!C6+'[6]کاشان'!C6+'[6]مبارکه'!C6+'[6]نجف آباد'!C6</f>
        <v>210300</v>
      </c>
      <c r="D6" s="37">
        <f>'[6]آران و بیدگل'!D6+'[6]اصفهان'!D6+'[6]خمینی شهر'!D6+'[6]فلاورجان'!D6+'[6]کاشان'!D6+'[6]مبارکه'!D6+'[6]نجف آباد'!D6</f>
        <v>0</v>
      </c>
      <c r="E6" s="37">
        <f>'[6]آران و بیدگل'!E6+'[6]اصفهان'!E6+'[6]خمینی شهر'!E6+'[6]فلاورجان'!E6+'[6]کاشان'!E6+'[6]مبارکه'!E6+'[6]نجف آباد'!E6</f>
        <v>0</v>
      </c>
      <c r="F6" s="37">
        <f>'[6]آران و بیدگل'!F6+'[6]اصفهان'!F6+'[6]خمینی شهر'!F6+'[6]فلاورجان'!F6+'[6]کاشان'!F6+'[6]مبارکه'!F6+'[6]نجف آباد'!F6</f>
        <v>233600</v>
      </c>
      <c r="G6" s="40">
        <f>SUM(C6:F6)</f>
        <v>443900</v>
      </c>
      <c r="H6" s="40">
        <f>'[6]آران و بیدگل'!H6+'[6]اصفهان'!H6+'[6]خمینی شهر'!H6+'[6]فلاورجان'!H6+'[6]کاشان'!H6+'[6]مبارکه'!H6+'[6]نجف آباد'!H6</f>
        <v>11344300</v>
      </c>
      <c r="I6" s="40">
        <f>H6/G6</f>
        <v>25.555981076819105</v>
      </c>
      <c r="J6" s="40">
        <f>'[6]آران و بیدگل'!J6+'[6]اصفهان'!J6+'[6]خمینی شهر'!J6+'[6]فلاورجان'!J6+'[6]کاشان'!J6+'[6]مبارکه'!J6+'[6]نجف آباد'!J6</f>
        <v>295</v>
      </c>
      <c r="K6" s="40">
        <f>'[6]آران و بیدگل'!K6+'[6]اصفهان'!K6+'[6]خمینی شهر'!K6+'[6]فلاورجان'!K6+'[6]کاشان'!K6+'[6]مبارکه'!K6+'[6]نجف آباد'!K6</f>
        <v>295</v>
      </c>
      <c r="L6" s="41"/>
    </row>
    <row r="7" spans="2:12" ht="26.25" customHeight="1">
      <c r="B7" s="39" t="s">
        <v>177</v>
      </c>
      <c r="C7" s="40">
        <f>'[6]آران و بیدگل'!C7+'[6]اصفهان'!C7+'[6]خمینی شهر'!C7+'[6]فلاورجان'!C7+'[6]کاشان'!C7+'[6]مبارکه'!C7+'[6]نجف آباد'!C7</f>
        <v>1800</v>
      </c>
      <c r="D7" s="40">
        <f>'[6]آران و بیدگل'!D7+'[6]اصفهان'!D7+'[6]خمینی شهر'!D7+'[6]فلاورجان'!D7+'[6]کاشان'!D7+'[6]مبارکه'!D7+'[6]نجف آباد'!D7</f>
        <v>0</v>
      </c>
      <c r="E7" s="40">
        <f>'[6]آران و بیدگل'!E7+'[6]اصفهان'!E7+'[6]خمینی شهر'!E7+'[6]فلاورجان'!E7+'[6]کاشان'!E7+'[6]مبارکه'!E7+'[6]نجف آباد'!E7</f>
        <v>0</v>
      </c>
      <c r="F7" s="40">
        <f>'[6]آران و بیدگل'!F7+'[6]اصفهان'!F7+'[6]خمینی شهر'!F7+'[6]فلاورجان'!F7+'[6]کاشان'!F7+'[6]مبارکه'!F7+'[6]نجف آباد'!F7</f>
        <v>250</v>
      </c>
      <c r="G7" s="40">
        <f aca="true" t="shared" si="0" ref="G7:G32">SUM(C7:F7)</f>
        <v>2050</v>
      </c>
      <c r="H7" s="40">
        <f>'[6]آران و بیدگل'!H7+'[6]اصفهان'!H7+'[6]خمینی شهر'!H7+'[6]فلاورجان'!H7+'[6]کاشان'!H7+'[6]مبارکه'!H7+'[6]نجف آباد'!H7</f>
        <v>255000</v>
      </c>
      <c r="I7" s="40">
        <f aca="true" t="shared" si="1" ref="I7:I32">H7/G7</f>
        <v>124.39024390243902</v>
      </c>
      <c r="J7" s="40">
        <f>'[6]آران و بیدگل'!J7+'[6]اصفهان'!J7+'[6]خمینی شهر'!J7+'[6]فلاورجان'!J7+'[6]کاشان'!J7+'[6]مبارکه'!J7+'[6]نجف آباد'!J7</f>
        <v>61</v>
      </c>
      <c r="K7" s="40">
        <f>'[6]آران و بیدگل'!K7+'[6]اصفهان'!K7+'[6]خمینی شهر'!K7+'[6]فلاورجان'!K7+'[6]کاشان'!K7+'[6]مبارکه'!K7+'[6]نجف آباد'!K7</f>
        <v>61</v>
      </c>
      <c r="L7" s="41"/>
    </row>
    <row r="8" spans="2:12" ht="26.25" customHeight="1">
      <c r="B8" s="39" t="s">
        <v>178</v>
      </c>
      <c r="C8" s="40">
        <f>'[6]آران و بیدگل'!C8+'[6]اصفهان'!C8+'[6]خمینی شهر'!C8+'[6]فلاورجان'!C8+'[6]کاشان'!C8+'[6]مبارکه'!C8+'[6]نجف آباد'!C8</f>
        <v>33670</v>
      </c>
      <c r="D8" s="40">
        <f>'[6]آران و بیدگل'!D8+'[6]اصفهان'!D8+'[6]خمینی شهر'!D8+'[6]فلاورجان'!D8+'[6]کاشان'!D8+'[6]مبارکه'!D8+'[6]نجف آباد'!D8</f>
        <v>0</v>
      </c>
      <c r="E8" s="40">
        <f>'[6]آران و بیدگل'!E8+'[6]اصفهان'!E8+'[6]خمینی شهر'!E8+'[6]فلاورجان'!E8+'[6]کاشان'!E8+'[6]مبارکه'!E8+'[6]نجف آباد'!E8</f>
        <v>0</v>
      </c>
      <c r="F8" s="40">
        <f>'[6]آران و بیدگل'!F8+'[6]اصفهان'!F8+'[6]خمینی شهر'!F8+'[6]فلاورجان'!F8+'[6]کاشان'!F8+'[6]مبارکه'!F8+'[6]نجف آباد'!F8</f>
        <v>48250</v>
      </c>
      <c r="G8" s="40">
        <f t="shared" si="0"/>
        <v>81920</v>
      </c>
      <c r="H8" s="40">
        <f>'[6]آران و بیدگل'!H8+'[6]اصفهان'!H8+'[6]خمینی شهر'!H8+'[6]فلاورجان'!H8+'[6]کاشان'!H8+'[6]مبارکه'!H8+'[6]نجف آباد'!H8</f>
        <v>3985000</v>
      </c>
      <c r="I8" s="40">
        <f t="shared" si="1"/>
        <v>48.64501953125</v>
      </c>
      <c r="J8" s="40">
        <f>'[6]آران و بیدگل'!J8+'[6]اصفهان'!J8+'[6]خمینی شهر'!J8+'[6]فلاورجان'!J8+'[6]کاشان'!J8+'[6]مبارکه'!J8+'[6]نجف آباد'!J8</f>
        <v>66</v>
      </c>
      <c r="K8" s="40">
        <f>'[6]آران و بیدگل'!K8+'[6]اصفهان'!K8+'[6]خمینی شهر'!K8+'[6]فلاورجان'!K8+'[6]کاشان'!K8+'[6]مبارکه'!K8+'[6]نجف آباد'!K8</f>
        <v>66</v>
      </c>
      <c r="L8" s="41"/>
    </row>
    <row r="9" spans="2:12" ht="26.25" customHeight="1">
      <c r="B9" s="39" t="s">
        <v>179</v>
      </c>
      <c r="C9" s="40">
        <f>'[6]آران و بیدگل'!C9+'[6]اصفهان'!C9+'[6]خمینی شهر'!C9+'[6]فلاورجان'!C9+'[6]کاشان'!C9+'[6]مبارکه'!C9+'[6]نجف آباد'!C9</f>
        <v>1740</v>
      </c>
      <c r="D9" s="40">
        <f>'[6]آران و بیدگل'!D9+'[6]اصفهان'!D9+'[6]خمینی شهر'!D9+'[6]فلاورجان'!D9+'[6]کاشان'!D9+'[6]مبارکه'!D9+'[6]نجف آباد'!D9</f>
        <v>0</v>
      </c>
      <c r="E9" s="40">
        <f>'[6]آران و بیدگل'!E9+'[6]اصفهان'!E9+'[6]خمینی شهر'!E9+'[6]فلاورجان'!E9+'[6]کاشان'!E9+'[6]مبارکه'!E9+'[6]نجف آباد'!E9</f>
        <v>0</v>
      </c>
      <c r="F9" s="40">
        <f>'[6]آران و بیدگل'!F9+'[6]اصفهان'!F9+'[6]خمینی شهر'!F9+'[6]فلاورجان'!F9+'[6]کاشان'!F9+'[6]مبارکه'!F9+'[6]نجف آباد'!F9</f>
        <v>3300</v>
      </c>
      <c r="G9" s="40">
        <f t="shared" si="0"/>
        <v>5040</v>
      </c>
      <c r="H9" s="40">
        <f>'[6]آران و بیدگل'!H9+'[6]اصفهان'!H9+'[6]خمینی شهر'!H9+'[6]فلاورجان'!H9+'[6]کاشان'!H9+'[6]مبارکه'!H9+'[6]نجف آباد'!H9</f>
        <v>194000</v>
      </c>
      <c r="I9" s="40">
        <f t="shared" si="1"/>
        <v>38.492063492063494</v>
      </c>
      <c r="J9" s="40">
        <f>'[6]آران و بیدگل'!J9+'[6]اصفهان'!J9+'[6]خمینی شهر'!J9+'[6]فلاورجان'!J9+'[6]کاشان'!J9+'[6]مبارکه'!J9+'[6]نجف آباد'!J9</f>
        <v>36</v>
      </c>
      <c r="K9" s="40">
        <f>'[6]آران و بیدگل'!K9+'[6]اصفهان'!K9+'[6]خمینی شهر'!K9+'[6]فلاورجان'!K9+'[6]کاشان'!K9+'[6]مبارکه'!K9+'[6]نجف آباد'!K9</f>
        <v>36</v>
      </c>
      <c r="L9" s="41"/>
    </row>
    <row r="10" spans="2:12" ht="26.25" customHeight="1">
      <c r="B10" s="39" t="s">
        <v>180</v>
      </c>
      <c r="C10" s="40">
        <f>'[6]آران و بیدگل'!C10+'[6]اصفهان'!C10+'[6]خمینی شهر'!C10+'[6]فلاورجان'!C10+'[6]کاشان'!C10+'[6]مبارکه'!C10+'[6]نجف آباد'!C10</f>
        <v>0</v>
      </c>
      <c r="D10" s="40">
        <f>'[6]آران و بیدگل'!D10+'[6]اصفهان'!D10+'[6]خمینی شهر'!D10+'[6]فلاورجان'!D10+'[6]کاشان'!D10+'[6]مبارکه'!D10+'[6]نجف آباد'!D10</f>
        <v>0</v>
      </c>
      <c r="E10" s="40">
        <f>'[6]آران و بیدگل'!E10+'[6]اصفهان'!E10+'[6]خمینی شهر'!E10+'[6]فلاورجان'!E10+'[6]کاشان'!E10+'[6]مبارکه'!E10+'[6]نجف آباد'!E10</f>
        <v>0</v>
      </c>
      <c r="F10" s="40">
        <f>'[6]آران و بیدگل'!F10+'[6]اصفهان'!F10+'[6]خمینی شهر'!F10+'[6]فلاورجان'!F10+'[6]کاشان'!F10+'[6]مبارکه'!F10+'[6]نجف آباد'!F10</f>
        <v>5000</v>
      </c>
      <c r="G10" s="40">
        <f t="shared" si="0"/>
        <v>5000</v>
      </c>
      <c r="H10" s="40">
        <f>'[6]آران و بیدگل'!H10+'[6]اصفهان'!H10+'[6]خمینی شهر'!H10+'[6]فلاورجان'!H10+'[6]کاشان'!H10+'[6]مبارکه'!H10+'[6]نجف آباد'!H10</f>
        <v>160000</v>
      </c>
      <c r="I10" s="40">
        <f t="shared" si="1"/>
        <v>32</v>
      </c>
      <c r="J10" s="40">
        <f>'[6]آران و بیدگل'!J10+'[6]اصفهان'!J10+'[6]خمینی شهر'!J10+'[6]فلاورجان'!J10+'[6]کاشان'!J10+'[6]مبارکه'!J10+'[6]نجف آباد'!J10</f>
        <v>6</v>
      </c>
      <c r="K10" s="40">
        <f>'[6]آران و بیدگل'!K10+'[6]اصفهان'!K10+'[6]خمینی شهر'!K10+'[6]فلاورجان'!K10+'[6]کاشان'!K10+'[6]مبارکه'!K10+'[6]نجف آباد'!K10</f>
        <v>6</v>
      </c>
      <c r="L10" s="41"/>
    </row>
    <row r="11" spans="2:12" ht="26.25" customHeight="1">
      <c r="B11" s="39" t="s">
        <v>181</v>
      </c>
      <c r="C11" s="40">
        <f>'[6]آران و بیدگل'!C11+'[6]اصفهان'!C11+'[6]خمینی شهر'!C11+'[6]فلاورجان'!C11+'[6]کاشان'!C11+'[6]مبارکه'!C11+'[6]نجف آباد'!C11</f>
        <v>64500</v>
      </c>
      <c r="D11" s="40">
        <f>'[6]آران و بیدگل'!D11+'[6]اصفهان'!D11+'[6]خمینی شهر'!D11+'[6]فلاورجان'!D11+'[6]کاشان'!D11+'[6]مبارکه'!D11+'[6]نجف آباد'!D11</f>
        <v>0</v>
      </c>
      <c r="E11" s="40">
        <f>'[6]آران و بیدگل'!E11+'[6]اصفهان'!E11+'[6]خمینی شهر'!E11+'[6]فلاورجان'!E11+'[6]کاشان'!E11+'[6]مبارکه'!E11+'[6]نجف آباد'!E11</f>
        <v>0</v>
      </c>
      <c r="F11" s="40">
        <f>'[6]آران و بیدگل'!F11+'[6]اصفهان'!F11+'[6]خمینی شهر'!F11+'[6]فلاورجان'!F11+'[6]کاشان'!F11+'[6]مبارکه'!F11+'[6]نجف آباد'!F11</f>
        <v>14500</v>
      </c>
      <c r="G11" s="40">
        <f t="shared" si="0"/>
        <v>79000</v>
      </c>
      <c r="H11" s="40">
        <f>'[6]آران و بیدگل'!H11+'[6]اصفهان'!H11+'[6]خمینی شهر'!H11+'[6]فلاورجان'!H11+'[6]کاشان'!H11+'[6]مبارکه'!H11+'[6]نجف آباد'!H11</f>
        <v>2917000</v>
      </c>
      <c r="I11" s="40">
        <f t="shared" si="1"/>
        <v>36.924050632911396</v>
      </c>
      <c r="J11" s="40">
        <f>'[6]آران و بیدگل'!J11+'[6]اصفهان'!J11+'[6]خمینی شهر'!J11+'[6]فلاورجان'!J11+'[6]کاشان'!J11+'[6]مبارکه'!J11+'[6]نجف آباد'!J11</f>
        <v>45</v>
      </c>
      <c r="K11" s="40">
        <f>'[6]آران و بیدگل'!K11+'[6]اصفهان'!K11+'[6]خمینی شهر'!K11+'[6]فلاورجان'!K11+'[6]کاشان'!K11+'[6]مبارکه'!K11+'[6]نجف آباد'!K11</f>
        <v>45</v>
      </c>
      <c r="L11" s="41"/>
    </row>
    <row r="12" spans="2:12" ht="26.25" customHeight="1">
      <c r="B12" s="39" t="s">
        <v>182</v>
      </c>
      <c r="C12" s="40">
        <f>'[6]آران و بیدگل'!C12+'[6]اصفهان'!C12+'[6]خمینی شهر'!C12+'[6]فلاورجان'!C12+'[6]کاشان'!C12+'[6]مبارکه'!C12+'[6]نجف آباد'!C12</f>
        <v>20000</v>
      </c>
      <c r="D12" s="40">
        <f>'[6]آران و بیدگل'!D12+'[6]اصفهان'!D12+'[6]خمینی شهر'!D12+'[6]فلاورجان'!D12+'[6]کاشان'!D12+'[6]مبارکه'!D12+'[6]نجف آباد'!D12</f>
        <v>0</v>
      </c>
      <c r="E12" s="40">
        <f>'[6]آران و بیدگل'!E12+'[6]اصفهان'!E12+'[6]خمینی شهر'!E12+'[6]فلاورجان'!E12+'[6]کاشان'!E12+'[6]مبارکه'!E12+'[6]نجف آباد'!E12</f>
        <v>0</v>
      </c>
      <c r="F12" s="40">
        <f>'[6]آران و بیدگل'!F12+'[6]اصفهان'!F12+'[6]خمینی شهر'!F12+'[6]فلاورجان'!F12+'[6]کاشان'!F12+'[6]مبارکه'!F12+'[6]نجف آباد'!F12</f>
        <v>14300</v>
      </c>
      <c r="G12" s="40">
        <f t="shared" si="0"/>
        <v>34300</v>
      </c>
      <c r="H12" s="40">
        <f>'[6]آران و بیدگل'!H12+'[6]اصفهان'!H12+'[6]خمینی شهر'!H12+'[6]فلاورجان'!H12+'[6]کاشان'!H12+'[6]مبارکه'!H12+'[6]نجف آباد'!H12</f>
        <v>1357000</v>
      </c>
      <c r="I12" s="40">
        <f t="shared" si="1"/>
        <v>39.56268221574344</v>
      </c>
      <c r="J12" s="40">
        <f>'[6]آران و بیدگل'!J12+'[6]اصفهان'!J12+'[6]خمینی شهر'!J12+'[6]فلاورجان'!J12+'[6]کاشان'!J12+'[6]مبارکه'!J12+'[6]نجف آباد'!J12</f>
        <v>42</v>
      </c>
      <c r="K12" s="40">
        <f>'[6]آران و بیدگل'!K12+'[6]اصفهان'!K12+'[6]خمینی شهر'!K12+'[6]فلاورجان'!K12+'[6]کاشان'!K12+'[6]مبارکه'!K12+'[6]نجف آباد'!K12</f>
        <v>42</v>
      </c>
      <c r="L12" s="41"/>
    </row>
    <row r="13" spans="2:12" ht="26.25" customHeight="1">
      <c r="B13" s="39" t="s">
        <v>183</v>
      </c>
      <c r="C13" s="40">
        <f>'[6]آران و بیدگل'!C13+'[6]اصفهان'!C13+'[6]خمینی شهر'!C13+'[6]فلاورجان'!C13+'[6]کاشان'!C13+'[6]مبارکه'!C13+'[6]نجف آباد'!C13</f>
        <v>7500</v>
      </c>
      <c r="D13" s="40">
        <f>'[6]آران و بیدگل'!D13+'[6]اصفهان'!D13+'[6]خمینی شهر'!D13+'[6]فلاورجان'!D13+'[6]کاشان'!D13+'[6]مبارکه'!D13+'[6]نجف آباد'!D13</f>
        <v>0</v>
      </c>
      <c r="E13" s="40">
        <f>'[6]آران و بیدگل'!E13+'[6]اصفهان'!E13+'[6]خمینی شهر'!E13+'[6]فلاورجان'!E13+'[6]کاشان'!E13+'[6]مبارکه'!E13+'[6]نجف آباد'!E13</f>
        <v>0</v>
      </c>
      <c r="F13" s="40">
        <f>'[6]آران و بیدگل'!F13+'[6]اصفهان'!F13+'[6]خمینی شهر'!F13+'[6]فلاورجان'!F13+'[6]کاشان'!F13+'[6]مبارکه'!F13+'[6]نجف آباد'!F13</f>
        <v>4450</v>
      </c>
      <c r="G13" s="40">
        <f t="shared" si="0"/>
        <v>11950</v>
      </c>
      <c r="H13" s="40">
        <f>'[6]آران و بیدگل'!H13+'[6]اصفهان'!H13+'[6]خمینی شهر'!H13+'[6]فلاورجان'!H13+'[6]کاشان'!H13+'[6]مبارکه'!H13+'[6]نجف آباد'!H13</f>
        <v>446000</v>
      </c>
      <c r="I13" s="40">
        <f t="shared" si="1"/>
        <v>37.32217573221757</v>
      </c>
      <c r="J13" s="40">
        <f>'[6]آران و بیدگل'!J13+'[6]اصفهان'!J13+'[6]خمینی شهر'!J13+'[6]فلاورجان'!J13+'[6]کاشان'!J13+'[6]مبارکه'!J13+'[6]نجف آباد'!J13</f>
        <v>33</v>
      </c>
      <c r="K13" s="40">
        <f>'[6]آران و بیدگل'!K13+'[6]اصفهان'!K13+'[6]خمینی شهر'!K13+'[6]فلاورجان'!K13+'[6]کاشان'!K13+'[6]مبارکه'!K13+'[6]نجف آباد'!K13</f>
        <v>33</v>
      </c>
      <c r="L13" s="41"/>
    </row>
    <row r="14" spans="2:12" ht="26.25" customHeight="1">
      <c r="B14" s="39" t="s">
        <v>184</v>
      </c>
      <c r="C14" s="40">
        <f>'[6]آران و بیدگل'!C14+'[6]اصفهان'!C14+'[6]خمینی شهر'!C14+'[6]فلاورجان'!C14+'[6]کاشان'!C14+'[6]مبارکه'!C14+'[6]نجف آباد'!C14</f>
        <v>3400</v>
      </c>
      <c r="D14" s="40">
        <f>'[6]آران و بیدگل'!D14+'[6]اصفهان'!D14+'[6]خمینی شهر'!D14+'[6]فلاورجان'!D14+'[6]کاشان'!D14+'[6]مبارکه'!D14+'[6]نجف آباد'!D14</f>
        <v>0</v>
      </c>
      <c r="E14" s="40">
        <f>'[6]آران و بیدگل'!E14+'[6]اصفهان'!E14+'[6]خمینی شهر'!E14+'[6]فلاورجان'!E14+'[6]کاشان'!E14+'[6]مبارکه'!E14+'[6]نجف آباد'!E14</f>
        <v>0</v>
      </c>
      <c r="F14" s="40">
        <f>'[6]آران و بیدگل'!F14+'[6]اصفهان'!F14+'[6]خمینی شهر'!F14+'[6]فلاورجان'!F14+'[6]کاشان'!F14+'[6]مبارکه'!F14+'[6]نجف آباد'!F14</f>
        <v>5800</v>
      </c>
      <c r="G14" s="40">
        <f t="shared" si="0"/>
        <v>9200</v>
      </c>
      <c r="H14" s="40">
        <f>'[6]آران و بیدگل'!H14+'[6]اصفهان'!H14+'[6]خمینی شهر'!H14+'[6]فلاورجان'!H14+'[6]کاشان'!H14+'[6]مبارکه'!H14+'[6]نجف آباد'!H14</f>
        <v>282000</v>
      </c>
      <c r="I14" s="40">
        <f t="shared" si="1"/>
        <v>30.652173913043477</v>
      </c>
      <c r="J14" s="40">
        <f>'[6]آران و بیدگل'!J14+'[6]اصفهان'!J14+'[6]خمینی شهر'!J14+'[6]فلاورجان'!J14+'[6]کاشان'!J14+'[6]مبارکه'!J14+'[6]نجف آباد'!J14</f>
        <v>32</v>
      </c>
      <c r="K14" s="40">
        <f>'[6]آران و بیدگل'!K14+'[6]اصفهان'!K14+'[6]خمینی شهر'!K14+'[6]فلاورجان'!K14+'[6]کاشان'!K14+'[6]مبارکه'!K14+'[6]نجف آباد'!K14</f>
        <v>32</v>
      </c>
      <c r="L14" s="41"/>
    </row>
    <row r="15" spans="2:12" ht="26.25" customHeight="1">
      <c r="B15" s="39" t="s">
        <v>185</v>
      </c>
      <c r="C15" s="40">
        <f>'[6]آران و بیدگل'!C15+'[6]اصفهان'!C15+'[6]خمینی شهر'!C15+'[6]فلاورجان'!C15+'[6]کاشان'!C15+'[6]مبارکه'!C15+'[6]نجف آباد'!C15</f>
        <v>0</v>
      </c>
      <c r="D15" s="40">
        <f>'[6]آران و بیدگل'!D15+'[6]اصفهان'!D15+'[6]خمینی شهر'!D15+'[6]فلاورجان'!D15+'[6]کاشان'!D15+'[6]مبارکه'!D15+'[6]نجف آباد'!D15</f>
        <v>0</v>
      </c>
      <c r="E15" s="40">
        <f>'[6]آران و بیدگل'!E15+'[6]اصفهان'!E15+'[6]خمینی شهر'!E15+'[6]فلاورجان'!E15+'[6]کاشان'!E15+'[6]مبارکه'!E15+'[6]نجف آباد'!E15</f>
        <v>0</v>
      </c>
      <c r="F15" s="40">
        <f>'[6]آران و بیدگل'!F15+'[6]اصفهان'!F15+'[6]خمینی شهر'!F15+'[6]فلاورجان'!F15+'[6]کاشان'!F15+'[6]مبارکه'!F15+'[6]نجف آباد'!F15</f>
        <v>0</v>
      </c>
      <c r="G15" s="40">
        <f t="shared" si="0"/>
        <v>0</v>
      </c>
      <c r="H15" s="40">
        <f>'[6]آران و بیدگل'!H15+'[6]اصفهان'!H15+'[6]خمینی شهر'!H15+'[6]فلاورجان'!H15+'[6]کاشان'!H15+'[6]مبارکه'!H15+'[6]نجف آباد'!H15</f>
        <v>0</v>
      </c>
      <c r="I15" s="40"/>
      <c r="J15" s="40">
        <f>'[6]آران و بیدگل'!J15+'[6]اصفهان'!J15+'[6]خمینی شهر'!J15+'[6]فلاورجان'!J15+'[6]کاشان'!J15+'[6]مبارکه'!J15+'[6]نجف آباد'!J15</f>
        <v>0</v>
      </c>
      <c r="K15" s="40">
        <f>'[6]آران و بیدگل'!K15+'[6]اصفهان'!K15+'[6]خمینی شهر'!K15+'[6]فلاورجان'!K15+'[6]کاشان'!K15+'[6]مبارکه'!K15+'[6]نجف آباد'!K15</f>
        <v>0</v>
      </c>
      <c r="L15" s="41"/>
    </row>
    <row r="16" spans="2:12" ht="26.25" customHeight="1">
      <c r="B16" s="39" t="s">
        <v>186</v>
      </c>
      <c r="C16" s="40">
        <f>'[6]آران و بیدگل'!C16+'[6]اصفهان'!C16+'[6]خمینی شهر'!C16+'[6]فلاورجان'!C16+'[6]کاشان'!C16+'[6]مبارکه'!C16+'[6]نجف آباد'!C16</f>
        <v>2900</v>
      </c>
      <c r="D16" s="40">
        <f>'[6]آران و بیدگل'!D16+'[6]اصفهان'!D16+'[6]خمینی شهر'!D16+'[6]فلاورجان'!D16+'[6]کاشان'!D16+'[6]مبارکه'!D16+'[6]نجف آباد'!D16</f>
        <v>0</v>
      </c>
      <c r="E16" s="40">
        <f>'[6]آران و بیدگل'!E16+'[6]اصفهان'!E16+'[6]خمینی شهر'!E16+'[6]فلاورجان'!E16+'[6]کاشان'!E16+'[6]مبارکه'!E16+'[6]نجف آباد'!E16</f>
        <v>0</v>
      </c>
      <c r="F16" s="40">
        <f>'[6]آران و بیدگل'!F16+'[6]اصفهان'!F16+'[6]خمینی شهر'!F16+'[6]فلاورجان'!F16+'[6]کاشان'!F16+'[6]مبارکه'!F16+'[6]نجف آباد'!F16</f>
        <v>4000</v>
      </c>
      <c r="G16" s="40">
        <f t="shared" si="0"/>
        <v>6900</v>
      </c>
      <c r="H16" s="40">
        <f>'[6]آران و بیدگل'!H16+'[6]اصفهان'!H16+'[6]خمینی شهر'!H16+'[6]فلاورجان'!H16+'[6]کاشان'!H16+'[6]مبارکه'!H16+'[6]نجف آباد'!H16</f>
        <v>160000</v>
      </c>
      <c r="I16" s="40">
        <f t="shared" si="1"/>
        <v>23.18840579710145</v>
      </c>
      <c r="J16" s="40">
        <f>'[6]آران و بیدگل'!J16+'[6]اصفهان'!J16+'[6]خمینی شهر'!J16+'[6]فلاورجان'!J16+'[6]کاشان'!J16+'[6]مبارکه'!J16+'[6]نجف آباد'!J16</f>
        <v>40</v>
      </c>
      <c r="K16" s="40">
        <f>'[6]آران و بیدگل'!K16+'[6]اصفهان'!K16+'[6]خمینی شهر'!K16+'[6]فلاورجان'!K16+'[6]کاشان'!K16+'[6]مبارکه'!K16+'[6]نجف آباد'!K16</f>
        <v>40</v>
      </c>
      <c r="L16" s="41"/>
    </row>
    <row r="17" spans="2:12" ht="26.25" customHeight="1">
      <c r="B17" s="39" t="s">
        <v>187</v>
      </c>
      <c r="C17" s="40">
        <f>'[6]آران و بیدگل'!C17+'[6]اصفهان'!C17+'[6]خمینی شهر'!C17+'[6]فلاورجان'!C17+'[6]کاشان'!C17+'[6]مبارکه'!C17+'[6]نجف آباد'!C17</f>
        <v>23150</v>
      </c>
      <c r="D17" s="40">
        <f>'[6]آران و بیدگل'!D17+'[6]اصفهان'!D17+'[6]خمینی شهر'!D17+'[6]فلاورجان'!D17+'[6]کاشان'!D17+'[6]مبارکه'!D17+'[6]نجف آباد'!D17</f>
        <v>0</v>
      </c>
      <c r="E17" s="40">
        <f>'[6]آران و بیدگل'!E17+'[6]اصفهان'!E17+'[6]خمینی شهر'!E17+'[6]فلاورجان'!E17+'[6]کاشان'!E17+'[6]مبارکه'!E17+'[6]نجف آباد'!E17</f>
        <v>0</v>
      </c>
      <c r="F17" s="40">
        <f>'[6]آران و بیدگل'!F17+'[6]اصفهان'!F17+'[6]خمینی شهر'!F17+'[6]فلاورجان'!F17+'[6]کاشان'!F17+'[6]مبارکه'!F17+'[6]نجف آباد'!F17</f>
        <v>6600</v>
      </c>
      <c r="G17" s="40">
        <f t="shared" si="0"/>
        <v>29750</v>
      </c>
      <c r="H17" s="40">
        <f>'[6]آران و بیدگل'!H17+'[6]اصفهان'!H17+'[6]خمینی شهر'!H17+'[6]فلاورجان'!H17+'[6]کاشان'!H17+'[6]مبارکه'!H17+'[6]نجف آباد'!H17</f>
        <v>596500</v>
      </c>
      <c r="I17" s="40">
        <f t="shared" si="1"/>
        <v>20.050420168067227</v>
      </c>
      <c r="J17" s="40">
        <f>'[6]آران و بیدگل'!J17+'[6]اصفهان'!J17+'[6]خمینی شهر'!J17+'[6]فلاورجان'!J17+'[6]کاشان'!J17+'[6]مبارکه'!J17+'[6]نجف آباد'!J17</f>
        <v>55</v>
      </c>
      <c r="K17" s="40">
        <f>'[6]آران و بیدگل'!K17+'[6]اصفهان'!K17+'[6]خمینی شهر'!K17+'[6]فلاورجان'!K17+'[6]کاشان'!K17+'[6]مبارکه'!K17+'[6]نجف آباد'!K17</f>
        <v>55</v>
      </c>
      <c r="L17" s="41"/>
    </row>
    <row r="18" spans="2:12" ht="26.25" customHeight="1">
      <c r="B18" s="39" t="s">
        <v>188</v>
      </c>
      <c r="C18" s="40">
        <f>'[6]آران و بیدگل'!C18+'[6]اصفهان'!C18+'[6]خمینی شهر'!C18+'[6]فلاورجان'!C18+'[6]کاشان'!C18+'[6]مبارکه'!C18+'[6]نجف آباد'!C18</f>
        <v>1400</v>
      </c>
      <c r="D18" s="40">
        <f>'[6]آران و بیدگل'!D18+'[6]اصفهان'!D18+'[6]خمینی شهر'!D18+'[6]فلاورجان'!D18+'[6]کاشان'!D18+'[6]مبارکه'!D18+'[6]نجف آباد'!D18</f>
        <v>0</v>
      </c>
      <c r="E18" s="40">
        <f>'[6]آران و بیدگل'!E18+'[6]اصفهان'!E18+'[6]خمینی شهر'!E18+'[6]فلاورجان'!E18+'[6]کاشان'!E18+'[6]مبارکه'!E18+'[6]نجف آباد'!E18</f>
        <v>0</v>
      </c>
      <c r="F18" s="40">
        <f>'[6]آران و بیدگل'!F18+'[6]اصفهان'!F18+'[6]خمینی شهر'!F18+'[6]فلاورجان'!F18+'[6]کاشان'!F18+'[6]مبارکه'!F18+'[6]نجف آباد'!F18</f>
        <v>2420</v>
      </c>
      <c r="G18" s="40">
        <f t="shared" si="0"/>
        <v>3820</v>
      </c>
      <c r="H18" s="40">
        <f>'[6]آران و بیدگل'!H18+'[6]اصفهان'!H18+'[6]خمینی شهر'!H18+'[6]فلاورجان'!H18+'[6]کاشان'!H18+'[6]مبارکه'!H18+'[6]نجف آباد'!H18</f>
        <v>476500</v>
      </c>
      <c r="I18" s="40">
        <f t="shared" si="1"/>
        <v>124.73821989528795</v>
      </c>
      <c r="J18" s="40">
        <f>'[6]آران و بیدگل'!J18+'[6]اصفهان'!J18+'[6]خمینی شهر'!J18+'[6]فلاورجان'!J18+'[6]کاشان'!J18+'[6]مبارکه'!J18+'[6]نجف آباد'!J18</f>
        <v>38</v>
      </c>
      <c r="K18" s="40">
        <f>'[6]آران و بیدگل'!K18+'[6]اصفهان'!K18+'[6]خمینی شهر'!K18+'[6]فلاورجان'!K18+'[6]کاشان'!K18+'[6]مبارکه'!K18+'[6]نجف آباد'!K18</f>
        <v>38</v>
      </c>
      <c r="L18" s="41"/>
    </row>
    <row r="19" spans="2:12" ht="26.25" customHeight="1">
      <c r="B19" s="39" t="s">
        <v>189</v>
      </c>
      <c r="C19" s="40">
        <f>'[6]آران و بیدگل'!C19+'[6]اصفهان'!C19+'[6]خمینی شهر'!C19+'[6]فلاورجان'!C19+'[6]کاشان'!C19+'[6]مبارکه'!C19+'[6]نجف آباد'!C19</f>
        <v>11250</v>
      </c>
      <c r="D19" s="40">
        <f>'[6]آران و بیدگل'!D19+'[6]اصفهان'!D19+'[6]خمینی شهر'!D19+'[6]فلاورجان'!D19+'[6]کاشان'!D19+'[6]مبارکه'!D19+'[6]نجف آباد'!D19</f>
        <v>0</v>
      </c>
      <c r="E19" s="40">
        <f>'[6]آران و بیدگل'!E19+'[6]اصفهان'!E19+'[6]خمینی شهر'!E19+'[6]فلاورجان'!E19+'[6]کاشان'!E19+'[6]مبارکه'!E19+'[6]نجف آباد'!E19</f>
        <v>0</v>
      </c>
      <c r="F19" s="40">
        <f>'[6]آران و بیدگل'!F19+'[6]اصفهان'!F19+'[6]خمینی شهر'!F19+'[6]فلاورجان'!F19+'[6]کاشان'!F19+'[6]مبارکه'!F19+'[6]نجف آباد'!F19</f>
        <v>2050</v>
      </c>
      <c r="G19" s="40">
        <f t="shared" si="0"/>
        <v>13300</v>
      </c>
      <c r="H19" s="40">
        <f>'[6]آران و بیدگل'!H19+'[6]اصفهان'!H19+'[6]خمینی شهر'!H19+'[6]فلاورجان'!H19+'[6]کاشان'!H19+'[6]مبارکه'!H19+'[6]نجف آباد'!H19</f>
        <v>528000</v>
      </c>
      <c r="I19" s="40">
        <f t="shared" si="1"/>
        <v>39.69924812030075</v>
      </c>
      <c r="J19" s="40">
        <f>'[6]آران و بیدگل'!J19+'[6]اصفهان'!J19+'[6]خمینی شهر'!J19+'[6]فلاورجان'!J19+'[6]کاشان'!J19+'[6]مبارکه'!J19+'[6]نجف آباد'!J19</f>
        <v>31</v>
      </c>
      <c r="K19" s="40">
        <f>'[6]آران و بیدگل'!K19+'[6]اصفهان'!K19+'[6]خمینی شهر'!K19+'[6]فلاورجان'!K19+'[6]کاشان'!K19+'[6]مبارکه'!K19+'[6]نجف آباد'!K19</f>
        <v>31</v>
      </c>
      <c r="L19" s="41"/>
    </row>
    <row r="20" spans="2:12" ht="26.25" customHeight="1">
      <c r="B20" s="39" t="s">
        <v>190</v>
      </c>
      <c r="C20" s="40">
        <f>'[6]آران و بیدگل'!C20+'[6]اصفهان'!C20+'[6]خمینی شهر'!C20+'[6]فلاورجان'!C20+'[6]کاشان'!C20+'[6]مبارکه'!C20+'[6]نجف آباد'!C20</f>
        <v>3840</v>
      </c>
      <c r="D20" s="40">
        <f>'[6]آران و بیدگل'!D20+'[6]اصفهان'!D20+'[6]خمینی شهر'!D20+'[6]فلاورجان'!D20+'[6]کاشان'!D20+'[6]مبارکه'!D20+'[6]نجف آباد'!D20</f>
        <v>0</v>
      </c>
      <c r="E20" s="40">
        <f>'[6]آران و بیدگل'!E20+'[6]اصفهان'!E20+'[6]خمینی شهر'!E20+'[6]فلاورجان'!E20+'[6]کاشان'!E20+'[6]مبارکه'!E20+'[6]نجف آباد'!E20</f>
        <v>0</v>
      </c>
      <c r="F20" s="40">
        <f>'[6]آران و بیدگل'!F20+'[6]اصفهان'!F20+'[6]خمینی شهر'!F20+'[6]فلاورجان'!F20+'[6]کاشان'!F20+'[6]مبارکه'!F20+'[6]نجف آباد'!F20</f>
        <v>4030</v>
      </c>
      <c r="G20" s="40">
        <f t="shared" si="0"/>
        <v>7870</v>
      </c>
      <c r="H20" s="40">
        <f>'[6]آران و بیدگل'!H20+'[6]اصفهان'!H20+'[6]خمینی شهر'!H20+'[6]فلاورجان'!H20+'[6]کاشان'!H20+'[6]مبارکه'!H20+'[6]نجف آباد'!H20</f>
        <v>373000</v>
      </c>
      <c r="I20" s="40">
        <f t="shared" si="1"/>
        <v>47.39517153748412</v>
      </c>
      <c r="J20" s="40">
        <f>'[6]آران و بیدگل'!J20+'[6]اصفهان'!J20+'[6]خمینی شهر'!J20+'[6]فلاورجان'!J20+'[6]کاشان'!J20+'[6]مبارکه'!J20+'[6]نجف آباد'!J20</f>
        <v>25</v>
      </c>
      <c r="K20" s="40">
        <f>'[6]آران و بیدگل'!K20+'[6]اصفهان'!K20+'[6]خمینی شهر'!K20+'[6]فلاورجان'!K20+'[6]کاشان'!K20+'[6]مبارکه'!K20+'[6]نجف آباد'!K20</f>
        <v>25</v>
      </c>
      <c r="L20" s="41"/>
    </row>
    <row r="21" spans="2:12" ht="26.25" customHeight="1">
      <c r="B21" s="39" t="s">
        <v>191</v>
      </c>
      <c r="C21" s="40">
        <f>'[6]آران و بیدگل'!C21+'[6]اصفهان'!C21+'[6]خمینی شهر'!C21+'[6]فلاورجان'!C21+'[6]کاشان'!C21+'[6]مبارکه'!C21+'[6]نجف آباد'!C21</f>
        <v>4420</v>
      </c>
      <c r="D21" s="40">
        <f>'[6]آران و بیدگل'!D21+'[6]اصفهان'!D21+'[6]خمینی شهر'!D21+'[6]فلاورجان'!D21+'[6]کاشان'!D21+'[6]مبارکه'!D21+'[6]نجف آباد'!D21</f>
        <v>0</v>
      </c>
      <c r="E21" s="40">
        <f>'[6]آران و بیدگل'!E21+'[6]اصفهان'!E21+'[6]خمینی شهر'!E21+'[6]فلاورجان'!E21+'[6]کاشان'!E21+'[6]مبارکه'!E21+'[6]نجف آباد'!E21</f>
        <v>0</v>
      </c>
      <c r="F21" s="40">
        <f>'[6]آران و بیدگل'!F21+'[6]اصفهان'!F21+'[6]خمینی شهر'!F21+'[6]فلاورجان'!F21+'[6]کاشان'!F21+'[6]مبارکه'!F21+'[6]نجف آباد'!F21</f>
        <v>1550</v>
      </c>
      <c r="G21" s="40">
        <f t="shared" si="0"/>
        <v>5970</v>
      </c>
      <c r="H21" s="40">
        <f>'[6]آران و بیدگل'!H21+'[6]اصفهان'!H21+'[6]خمینی شهر'!H21+'[6]فلاورجان'!H21+'[6]کاشان'!H21+'[6]مبارکه'!H21+'[6]نجف آباد'!H21</f>
        <v>725450</v>
      </c>
      <c r="I21" s="40">
        <f t="shared" si="1"/>
        <v>121.51591289782245</v>
      </c>
      <c r="J21" s="40">
        <f>'[6]آران و بیدگل'!J21+'[6]اصفهان'!J21+'[6]خمینی شهر'!J21+'[6]فلاورجان'!J21+'[6]کاشان'!J21+'[6]مبارکه'!J21+'[6]نجف آباد'!J21</f>
        <v>32</v>
      </c>
      <c r="K21" s="40">
        <f>'[6]آران و بیدگل'!K21+'[6]اصفهان'!K21+'[6]خمینی شهر'!K21+'[6]فلاورجان'!K21+'[6]کاشان'!K21+'[6]مبارکه'!K21+'[6]نجف آباد'!K21</f>
        <v>32</v>
      </c>
      <c r="L21" s="41"/>
    </row>
    <row r="22" spans="2:12" ht="26.25" customHeight="1">
      <c r="B22" s="39" t="s">
        <v>192</v>
      </c>
      <c r="C22" s="40">
        <f>'[6]آران و بیدگل'!C22+'[6]اصفهان'!C22+'[6]خمینی شهر'!C22+'[6]فلاورجان'!C22+'[6]کاشان'!C22+'[6]مبارکه'!C22+'[6]نجف آباد'!C22</f>
        <v>0</v>
      </c>
      <c r="D22" s="40">
        <f>'[6]آران و بیدگل'!D22+'[6]اصفهان'!D22+'[6]خمینی شهر'!D22+'[6]فلاورجان'!D22+'[6]کاشان'!D22+'[6]مبارکه'!D22+'[6]نجف آباد'!D22</f>
        <v>0</v>
      </c>
      <c r="E22" s="40">
        <f>'[6]آران و بیدگل'!E22+'[6]اصفهان'!E22+'[6]خمینی شهر'!E22+'[6]فلاورجان'!E22+'[6]کاشان'!E22+'[6]مبارکه'!E22+'[6]نجف آباد'!E22</f>
        <v>0</v>
      </c>
      <c r="F22" s="40">
        <f>'[6]آران و بیدگل'!F22+'[6]اصفهان'!F22+'[6]خمینی شهر'!F22+'[6]فلاورجان'!F22+'[6]کاشان'!F22+'[6]مبارکه'!F22+'[6]نجف آباد'!F22</f>
        <v>0</v>
      </c>
      <c r="G22" s="40">
        <f t="shared" si="0"/>
        <v>0</v>
      </c>
      <c r="H22" s="40">
        <f>'[6]آران و بیدگل'!H22+'[6]اصفهان'!H22+'[6]خمینی شهر'!H22+'[6]فلاورجان'!H22+'[6]کاشان'!H22+'[6]مبارکه'!H22+'[6]نجف آباد'!H22</f>
        <v>0</v>
      </c>
      <c r="I22" s="40"/>
      <c r="J22" s="40">
        <f>'[6]آران و بیدگل'!J22+'[6]اصفهان'!J22+'[6]خمینی شهر'!J22+'[6]فلاورجان'!J22+'[6]کاشان'!J22+'[6]مبارکه'!J22+'[6]نجف آباد'!J22</f>
        <v>0</v>
      </c>
      <c r="K22" s="40">
        <f>'[6]آران و بیدگل'!K22+'[6]اصفهان'!K22+'[6]خمینی شهر'!K22+'[6]فلاورجان'!K22+'[6]کاشان'!K22+'[6]مبارکه'!K22+'[6]نجف آباد'!K22</f>
        <v>0</v>
      </c>
      <c r="L22" s="41"/>
    </row>
    <row r="23" spans="2:12" ht="26.25" customHeight="1">
      <c r="B23" s="39" t="s">
        <v>193</v>
      </c>
      <c r="C23" s="40">
        <f>'[6]آران و بیدگل'!C23+'[6]اصفهان'!C23+'[6]خمینی شهر'!C23+'[6]فلاورجان'!C23+'[6]کاشان'!C23+'[6]مبارکه'!C23+'[6]نجف آباد'!C23</f>
        <v>0</v>
      </c>
      <c r="D23" s="40">
        <f>'[6]آران و بیدگل'!D23+'[6]اصفهان'!D23+'[6]خمینی شهر'!D23+'[6]فلاورجان'!D23+'[6]کاشان'!D23+'[6]مبارکه'!D23+'[6]نجف آباد'!D23</f>
        <v>0</v>
      </c>
      <c r="E23" s="40">
        <f>'[6]آران و بیدگل'!E23+'[6]اصفهان'!E23+'[6]خمینی شهر'!E23+'[6]فلاورجان'!E23+'[6]کاشان'!E23+'[6]مبارکه'!E23+'[6]نجف آباد'!E23</f>
        <v>0</v>
      </c>
      <c r="F23" s="40">
        <f>'[6]آران و بیدگل'!F23+'[6]اصفهان'!F23+'[6]خمینی شهر'!F23+'[6]فلاورجان'!F23+'[6]کاشان'!F23+'[6]مبارکه'!F23+'[6]نجف آباد'!F23</f>
        <v>0</v>
      </c>
      <c r="G23" s="40">
        <f t="shared" si="0"/>
        <v>0</v>
      </c>
      <c r="H23" s="40">
        <f>'[6]آران و بیدگل'!H23+'[6]اصفهان'!H23+'[6]خمینی شهر'!H23+'[6]فلاورجان'!H23+'[6]کاشان'!H23+'[6]مبارکه'!H23+'[6]نجف آباد'!H23</f>
        <v>0</v>
      </c>
      <c r="I23" s="40"/>
      <c r="J23" s="40">
        <f>'[6]آران و بیدگل'!J23+'[6]اصفهان'!J23+'[6]خمینی شهر'!J23+'[6]فلاورجان'!J23+'[6]کاشان'!J23+'[6]مبارکه'!J23+'[6]نجف آباد'!J23</f>
        <v>0</v>
      </c>
      <c r="K23" s="40">
        <f>'[6]آران و بیدگل'!K23+'[6]اصفهان'!K23+'[6]خمینی شهر'!K23+'[6]فلاورجان'!K23+'[6]کاشان'!K23+'[6]مبارکه'!K23+'[6]نجف آباد'!K23</f>
        <v>0</v>
      </c>
      <c r="L23" s="41"/>
    </row>
    <row r="24" spans="2:12" ht="26.25" customHeight="1">
      <c r="B24" s="39" t="s">
        <v>194</v>
      </c>
      <c r="C24" s="40">
        <f>'[6]آران و بیدگل'!C24+'[6]اصفهان'!C24+'[6]خمینی شهر'!C24+'[6]فلاورجان'!C24+'[6]کاشان'!C24+'[6]مبارکه'!C24+'[6]نجف آباد'!C24</f>
        <v>6700</v>
      </c>
      <c r="D24" s="40">
        <f>'[6]آران و بیدگل'!D24+'[6]اصفهان'!D24+'[6]خمینی شهر'!D24+'[6]فلاورجان'!D24+'[6]کاشان'!D24+'[6]مبارکه'!D24+'[6]نجف آباد'!D24</f>
        <v>0</v>
      </c>
      <c r="E24" s="40">
        <f>'[6]آران و بیدگل'!E24+'[6]اصفهان'!E24+'[6]خمینی شهر'!E24+'[6]فلاورجان'!E24+'[6]کاشان'!E24+'[6]مبارکه'!E24+'[6]نجف آباد'!E24</f>
        <v>0</v>
      </c>
      <c r="F24" s="40">
        <f>'[6]آران و بیدگل'!F24+'[6]اصفهان'!F24+'[6]خمینی شهر'!F24+'[6]فلاورجان'!F24+'[6]کاشان'!F24+'[6]مبارکه'!F24+'[6]نجف آباد'!F24</f>
        <v>800</v>
      </c>
      <c r="G24" s="40">
        <f t="shared" si="0"/>
        <v>7500</v>
      </c>
      <c r="H24" s="40">
        <f>'[6]آران و بیدگل'!H24+'[6]اصفهان'!H24+'[6]خمینی شهر'!H24+'[6]فلاورجان'!H24+'[6]کاشان'!H24+'[6]مبارکه'!H24+'[6]نجف آباد'!H24</f>
        <v>226000</v>
      </c>
      <c r="I24" s="40">
        <f t="shared" si="1"/>
        <v>30.133333333333333</v>
      </c>
      <c r="J24" s="40">
        <f>'[6]آران و بیدگل'!J24+'[6]اصفهان'!J24+'[6]خمینی شهر'!J24+'[6]فلاورجان'!J24+'[6]کاشان'!J24+'[6]مبارکه'!J24+'[6]نجف آباد'!J24</f>
        <v>33</v>
      </c>
      <c r="K24" s="40">
        <f>'[6]آران و بیدگل'!K24+'[6]اصفهان'!K24+'[6]خمینی شهر'!K24+'[6]فلاورجان'!K24+'[6]کاشان'!K24+'[6]مبارکه'!K24+'[6]نجف آباد'!K24</f>
        <v>33</v>
      </c>
      <c r="L24" s="41"/>
    </row>
    <row r="25" spans="2:12" ht="26.25" customHeight="1">
      <c r="B25" s="39" t="s">
        <v>195</v>
      </c>
      <c r="C25" s="40">
        <f>'[6]آران و بیدگل'!C25+'[6]اصفهان'!C25+'[6]خمینی شهر'!C25+'[6]فلاورجان'!C25+'[6]کاشان'!C25+'[6]مبارکه'!C25+'[6]نجف آباد'!C25</f>
        <v>19500</v>
      </c>
      <c r="D25" s="40">
        <f>'[6]آران و بیدگل'!D25+'[6]اصفهان'!D25+'[6]خمینی شهر'!D25+'[6]فلاورجان'!D25+'[6]کاشان'!D25+'[6]مبارکه'!D25+'[6]نجف آباد'!D25</f>
        <v>0</v>
      </c>
      <c r="E25" s="40">
        <f>'[6]آران و بیدگل'!E25+'[6]اصفهان'!E25+'[6]خمینی شهر'!E25+'[6]فلاورجان'!E25+'[6]کاشان'!E25+'[6]مبارکه'!E25+'[6]نجف آباد'!E25</f>
        <v>0</v>
      </c>
      <c r="F25" s="40">
        <f>'[6]آران و بیدگل'!F25+'[6]اصفهان'!F25+'[6]خمینی شهر'!F25+'[6]فلاورجان'!F25+'[6]کاشان'!F25+'[6]مبارکه'!F25+'[6]نجف آباد'!F25</f>
        <v>7320</v>
      </c>
      <c r="G25" s="40">
        <f t="shared" si="0"/>
        <v>26820</v>
      </c>
      <c r="H25" s="40">
        <f>'[6]آران و بیدگل'!H25+'[6]اصفهان'!H25+'[6]خمینی شهر'!H25+'[6]فلاورجان'!H25+'[6]کاشان'!H25+'[6]مبارکه'!H25+'[6]نجف آباد'!H25</f>
        <v>793000</v>
      </c>
      <c r="I25" s="40">
        <f t="shared" si="1"/>
        <v>29.567486950037285</v>
      </c>
      <c r="J25" s="40">
        <f>'[6]آران و بیدگل'!J25+'[6]اصفهان'!J25+'[6]خمینی شهر'!J25+'[6]فلاورجان'!J25+'[6]کاشان'!J25+'[6]مبارکه'!J25+'[6]نجف آباد'!J25</f>
        <v>46</v>
      </c>
      <c r="K25" s="40">
        <f>'[6]آران و بیدگل'!K25+'[6]اصفهان'!K25+'[6]خمینی شهر'!K25+'[6]فلاورجان'!K25+'[6]کاشان'!K25+'[6]مبارکه'!K25+'[6]نجف آباد'!K25</f>
        <v>46</v>
      </c>
      <c r="L25" s="41"/>
    </row>
    <row r="26" spans="2:12" ht="26.25" customHeight="1">
      <c r="B26" s="39" t="s">
        <v>196</v>
      </c>
      <c r="C26" s="40">
        <f>'[6]آران و بیدگل'!C26+'[6]اصفهان'!C26+'[6]خمینی شهر'!C26+'[6]فلاورجان'!C26+'[6]کاشان'!C26+'[6]مبارکه'!C26+'[6]نجف آباد'!C26</f>
        <v>0</v>
      </c>
      <c r="D26" s="40">
        <f>'[6]آران و بیدگل'!D26+'[6]اصفهان'!D26+'[6]خمینی شهر'!D26+'[6]فلاورجان'!D26+'[6]کاشان'!D26+'[6]مبارکه'!D26+'[6]نجف آباد'!D26</f>
        <v>0</v>
      </c>
      <c r="E26" s="40">
        <f>'[6]آران و بیدگل'!E26+'[6]اصفهان'!E26+'[6]خمینی شهر'!E26+'[6]فلاورجان'!E26+'[6]کاشان'!E26+'[6]مبارکه'!E26+'[6]نجف آباد'!E26</f>
        <v>0</v>
      </c>
      <c r="F26" s="40">
        <f>'[6]آران و بیدگل'!F26+'[6]اصفهان'!F26+'[6]خمینی شهر'!F26+'[6]فلاورجان'!F26+'[6]کاشان'!F26+'[6]مبارکه'!F26+'[6]نجف آباد'!F26</f>
        <v>0</v>
      </c>
      <c r="G26" s="40">
        <f t="shared" si="0"/>
        <v>0</v>
      </c>
      <c r="H26" s="40">
        <f>'[6]آران و بیدگل'!H26+'[6]اصفهان'!H26+'[6]خمینی شهر'!H26+'[6]فلاورجان'!H26+'[6]کاشان'!H26+'[6]مبارکه'!H26+'[6]نجف آباد'!H26</f>
        <v>0</v>
      </c>
      <c r="I26" s="40"/>
      <c r="J26" s="40">
        <f>'[6]آران و بیدگل'!J26+'[6]اصفهان'!J26+'[6]خمینی شهر'!J26+'[6]فلاورجان'!J26+'[6]کاشان'!J26+'[6]مبارکه'!J26+'[6]نجف آباد'!J26</f>
        <v>0</v>
      </c>
      <c r="K26" s="40">
        <f>'[6]آران و بیدگل'!K26+'[6]اصفهان'!K26+'[6]خمینی شهر'!K26+'[6]فلاورجان'!K26+'[6]کاشان'!K26+'[6]مبارکه'!K26+'[6]نجف آباد'!K26</f>
        <v>0</v>
      </c>
      <c r="L26" s="41"/>
    </row>
    <row r="27" spans="2:12" ht="26.25" customHeight="1">
      <c r="B27" s="39" t="s">
        <v>197</v>
      </c>
      <c r="C27" s="40">
        <f>'[6]آران و بیدگل'!C27+'[6]اصفهان'!C27+'[6]خمینی شهر'!C27+'[6]فلاورجان'!C27+'[6]کاشان'!C27+'[6]مبارکه'!C27+'[6]نجف آباد'!C27</f>
        <v>0</v>
      </c>
      <c r="D27" s="40">
        <f>'[6]آران و بیدگل'!D27+'[6]اصفهان'!D27+'[6]خمینی شهر'!D27+'[6]فلاورجان'!D27+'[6]کاشان'!D27+'[6]مبارکه'!D27+'[6]نجف آباد'!D27</f>
        <v>0</v>
      </c>
      <c r="E27" s="40">
        <f>'[6]آران و بیدگل'!E27+'[6]اصفهان'!E27+'[6]خمینی شهر'!E27+'[6]فلاورجان'!E27+'[6]کاشان'!E27+'[6]مبارکه'!E27+'[6]نجف آباد'!E27</f>
        <v>0</v>
      </c>
      <c r="F27" s="40">
        <f>'[6]آران و بیدگل'!F27+'[6]اصفهان'!F27+'[6]خمینی شهر'!F27+'[6]فلاورجان'!F27+'[6]کاشان'!F27+'[6]مبارکه'!F27+'[6]نجف آباد'!F27</f>
        <v>1000</v>
      </c>
      <c r="G27" s="40">
        <f t="shared" si="0"/>
        <v>1000</v>
      </c>
      <c r="H27" s="40">
        <f>'[6]آران و بیدگل'!H27+'[6]اصفهان'!H27+'[6]خمینی شهر'!H27+'[6]فلاورجان'!H27+'[6]کاشان'!H27+'[6]مبارکه'!H27+'[6]نجف آباد'!H27</f>
        <v>20000</v>
      </c>
      <c r="I27" s="40">
        <f t="shared" si="1"/>
        <v>20</v>
      </c>
      <c r="J27" s="40">
        <f>'[6]آران و بیدگل'!J27+'[6]اصفهان'!J27+'[6]خمینی شهر'!J27+'[6]فلاورجان'!J27+'[6]کاشان'!J27+'[6]مبارکه'!J27+'[6]نجف آباد'!J27</f>
        <v>2</v>
      </c>
      <c r="K27" s="40">
        <f>'[6]آران و بیدگل'!K27+'[6]اصفهان'!K27+'[6]خمینی شهر'!K27+'[6]فلاورجان'!K27+'[6]کاشان'!K27+'[6]مبارکه'!K27+'[6]نجف آباد'!K27</f>
        <v>2</v>
      </c>
      <c r="L27" s="41"/>
    </row>
    <row r="28" spans="2:12" ht="26.25" customHeight="1">
      <c r="B28" s="39" t="s">
        <v>198</v>
      </c>
      <c r="C28" s="40">
        <f>'[6]آران و بیدگل'!C28+'[6]اصفهان'!C28+'[6]خمینی شهر'!C28+'[6]فلاورجان'!C28+'[6]کاشان'!C28+'[6]مبارکه'!C28+'[6]نجف آباد'!C28</f>
        <v>5000</v>
      </c>
      <c r="D28" s="40">
        <f>'[6]آران و بیدگل'!D28+'[6]اصفهان'!D28+'[6]خمینی شهر'!D28+'[6]فلاورجان'!D28+'[6]کاشان'!D28+'[6]مبارکه'!D28+'[6]نجف آباد'!D28</f>
        <v>0</v>
      </c>
      <c r="E28" s="40">
        <f>'[6]آران و بیدگل'!E28+'[6]اصفهان'!E28+'[6]خمینی شهر'!E28+'[6]فلاورجان'!E28+'[6]کاشان'!E28+'[6]مبارکه'!E28+'[6]نجف آباد'!E28</f>
        <v>0</v>
      </c>
      <c r="F28" s="40">
        <f>'[6]آران و بیدگل'!F28+'[6]اصفهان'!F28+'[6]خمینی شهر'!F28+'[6]فلاورجان'!F28+'[6]کاشان'!F28+'[6]مبارکه'!F28+'[6]نجف آباد'!F28</f>
        <v>400</v>
      </c>
      <c r="G28" s="40">
        <f t="shared" si="0"/>
        <v>5400</v>
      </c>
      <c r="H28" s="40">
        <f>'[6]آران و بیدگل'!H28+'[6]اصفهان'!H28+'[6]خمینی شهر'!H28+'[6]فلاورجان'!H28+'[6]کاشان'!H28+'[6]مبارکه'!H28+'[6]نجف آباد'!H28</f>
        <v>112000</v>
      </c>
      <c r="I28" s="40">
        <f t="shared" si="1"/>
        <v>20.74074074074074</v>
      </c>
      <c r="J28" s="40">
        <f>'[6]آران و بیدگل'!J28+'[6]اصفهان'!J28+'[6]خمینی شهر'!J28+'[6]فلاورجان'!J28+'[6]کاشان'!J28+'[6]مبارکه'!J28+'[6]نجف آباد'!J28</f>
        <v>25</v>
      </c>
      <c r="K28" s="40">
        <f>'[6]آران و بیدگل'!K28+'[6]اصفهان'!K28+'[6]خمینی شهر'!K28+'[6]فلاورجان'!K28+'[6]کاشان'!K28+'[6]مبارکه'!K28+'[6]نجف آباد'!K28</f>
        <v>25</v>
      </c>
      <c r="L28" s="41"/>
    </row>
    <row r="29" spans="2:12" ht="26.25" customHeight="1">
      <c r="B29" s="39" t="s">
        <v>199</v>
      </c>
      <c r="C29" s="40">
        <f>'[6]آران و بیدگل'!C29+'[6]اصفهان'!C29+'[6]خمینی شهر'!C29+'[6]فلاورجان'!C29+'[6]کاشان'!C29+'[6]مبارکه'!C29+'[6]نجف آباد'!C29</f>
        <v>3000</v>
      </c>
      <c r="D29" s="40">
        <f>'[6]آران و بیدگل'!D29+'[6]اصفهان'!D29+'[6]خمینی شهر'!D29+'[6]فلاورجان'!D29+'[6]کاشان'!D29+'[6]مبارکه'!D29+'[6]نجف آباد'!D29</f>
        <v>0</v>
      </c>
      <c r="E29" s="40">
        <f>'[6]آران و بیدگل'!E29+'[6]اصفهان'!E29+'[6]خمینی شهر'!E29+'[6]فلاورجان'!E29+'[6]کاشان'!E29+'[6]مبارکه'!E29+'[6]نجف آباد'!E29</f>
        <v>0</v>
      </c>
      <c r="F29" s="40">
        <f>'[6]آران و بیدگل'!F29+'[6]اصفهان'!F29+'[6]خمینی شهر'!F29+'[6]فلاورجان'!F29+'[6]کاشان'!F29+'[6]مبارکه'!F29+'[6]نجف آباد'!F29</f>
        <v>0</v>
      </c>
      <c r="G29" s="40">
        <f t="shared" si="0"/>
        <v>3000</v>
      </c>
      <c r="H29" s="40">
        <f>'[6]آران و بیدگل'!H29+'[6]اصفهان'!H29+'[6]خمینی شهر'!H29+'[6]فلاورجان'!H29+'[6]کاشان'!H29+'[6]مبارکه'!H29+'[6]نجف آباد'!H29</f>
        <v>70000</v>
      </c>
      <c r="I29" s="40">
        <f t="shared" si="1"/>
        <v>23.333333333333332</v>
      </c>
      <c r="J29" s="40">
        <f>'[6]آران و بیدگل'!J29+'[6]اصفهان'!J29+'[6]خمینی شهر'!J29+'[6]فلاورجان'!J29+'[6]کاشان'!J29+'[6]مبارکه'!J29+'[6]نجف آباد'!J29</f>
        <v>15</v>
      </c>
      <c r="K29" s="40">
        <f>'[6]آران و بیدگل'!K29+'[6]اصفهان'!K29+'[6]خمینی شهر'!K29+'[6]فلاورجان'!K29+'[6]کاشان'!K29+'[6]مبارکه'!K29+'[6]نجف آباد'!K29</f>
        <v>15</v>
      </c>
      <c r="L29" s="41"/>
    </row>
    <row r="30" spans="2:12" ht="26.25" customHeight="1">
      <c r="B30" s="39" t="s">
        <v>200</v>
      </c>
      <c r="C30" s="40">
        <f>'[6]آران و بیدگل'!C30+'[6]اصفهان'!C30+'[6]خمینی شهر'!C30+'[6]فلاورجان'!C30+'[6]کاشان'!C30+'[6]مبارکه'!C30+'[6]نجف آباد'!C30</f>
        <v>1700</v>
      </c>
      <c r="D30" s="40">
        <f>'[6]آران و بیدگل'!D30+'[6]اصفهان'!D30+'[6]خمینی شهر'!D30+'[6]فلاورجان'!D30+'[6]کاشان'!D30+'[6]مبارکه'!D30+'[6]نجف آباد'!D30</f>
        <v>0</v>
      </c>
      <c r="E30" s="40">
        <f>'[6]آران و بیدگل'!E30+'[6]اصفهان'!E30+'[6]خمینی شهر'!E30+'[6]فلاورجان'!E30+'[6]کاشان'!E30+'[6]مبارکه'!E30+'[6]نجف آباد'!E30</f>
        <v>0</v>
      </c>
      <c r="F30" s="40">
        <f>'[6]آران و بیدگل'!F30+'[6]اصفهان'!F30+'[6]خمینی شهر'!F30+'[6]فلاورجان'!F30+'[6]کاشان'!F30+'[6]مبارکه'!F30+'[6]نجف آباد'!F30</f>
        <v>2250</v>
      </c>
      <c r="G30" s="40">
        <f t="shared" si="0"/>
        <v>3950</v>
      </c>
      <c r="H30" s="40">
        <f>'[6]آران و بیدگل'!H30+'[6]اصفهان'!H30+'[6]خمینی شهر'!H30+'[6]فلاورجان'!H30+'[6]کاشان'!H30+'[6]مبارکه'!H30+'[6]نجف آباد'!H30</f>
        <v>300000</v>
      </c>
      <c r="I30" s="40">
        <f t="shared" si="1"/>
        <v>75.9493670886076</v>
      </c>
      <c r="J30" s="40">
        <f>'[6]آران و بیدگل'!J30+'[6]اصفهان'!J30+'[6]خمینی شهر'!J30+'[6]فلاورجان'!J30+'[6]کاشان'!J30+'[6]مبارکه'!J30+'[6]نجف آباد'!J30</f>
        <v>22</v>
      </c>
      <c r="K30" s="40">
        <f>'[6]آران و بیدگل'!K30+'[6]اصفهان'!K30+'[6]خمینی شهر'!K30+'[6]فلاورجان'!K30+'[6]کاشان'!K30+'[6]مبارکه'!K30+'[6]نجف آباد'!K30</f>
        <v>22</v>
      </c>
      <c r="L30" s="41"/>
    </row>
    <row r="31" spans="2:12" ht="26.25" customHeight="1">
      <c r="B31" s="39" t="s">
        <v>201</v>
      </c>
      <c r="C31" s="40">
        <f>'[6]آران و بیدگل'!C31+'[6]اصفهان'!C31+'[6]خمینی شهر'!C31+'[6]فلاورجان'!C31+'[6]کاشان'!C31+'[6]مبارکه'!C31+'[6]نجف آباد'!C31</f>
        <v>0</v>
      </c>
      <c r="D31" s="40">
        <f>'[6]آران و بیدگل'!D31+'[6]اصفهان'!D31+'[6]خمینی شهر'!D31+'[6]فلاورجان'!D31+'[6]کاشان'!D31+'[6]مبارکه'!D31+'[6]نجف آباد'!D31</f>
        <v>0</v>
      </c>
      <c r="E31" s="40">
        <f>'[6]آران و بیدگل'!E31+'[6]اصفهان'!E31+'[6]خمینی شهر'!E31+'[6]فلاورجان'!E31+'[6]کاشان'!E31+'[6]مبارکه'!E31+'[6]نجف آباد'!E31</f>
        <v>0</v>
      </c>
      <c r="F31" s="40">
        <f>'[6]آران و بیدگل'!F31+'[6]اصفهان'!F31+'[6]خمینی شهر'!F31+'[6]فلاورجان'!F31+'[6]کاشان'!F31+'[6]مبارکه'!F31+'[6]نجف آباد'!F31</f>
        <v>0</v>
      </c>
      <c r="G31" s="40">
        <f t="shared" si="0"/>
        <v>0</v>
      </c>
      <c r="H31" s="40">
        <f>'[6]آران و بیدگل'!H31+'[6]اصفهان'!H31+'[6]خمینی شهر'!H31+'[6]فلاورجان'!H31+'[6]کاشان'!H31+'[6]مبارکه'!H31+'[6]نجف آباد'!H31</f>
        <v>0</v>
      </c>
      <c r="I31" s="40"/>
      <c r="J31" s="40">
        <f>'[6]آران و بیدگل'!J31+'[6]اصفهان'!J31+'[6]خمینی شهر'!J31+'[6]فلاورجان'!J31+'[6]کاشان'!J31+'[6]مبارکه'!J31+'[6]نجف آباد'!J31</f>
        <v>0</v>
      </c>
      <c r="K31" s="40">
        <f>'[6]آران و بیدگل'!K31+'[6]اصفهان'!K31+'[6]خمینی شهر'!K31+'[6]فلاورجان'!K31+'[6]کاشان'!K31+'[6]مبارکه'!K31+'[6]نجف آباد'!K31</f>
        <v>0</v>
      </c>
      <c r="L31" s="41"/>
    </row>
    <row r="32" spans="2:12" ht="26.25" customHeight="1" thickBot="1">
      <c r="B32" s="43" t="s">
        <v>170</v>
      </c>
      <c r="C32" s="40">
        <f>'[6]آران و بیدگل'!C32+'[6]اصفهان'!C32+'[6]خمینی شهر'!C32+'[6]فلاورجان'!C32+'[6]کاشان'!C32+'[6]مبارکه'!C32+'[6]نجف آباد'!C32</f>
        <v>3580</v>
      </c>
      <c r="D32" s="40">
        <f>'[6]آران و بیدگل'!D32+'[6]اصفهان'!D32+'[6]خمینی شهر'!D32+'[6]فلاورجان'!D32+'[6]کاشان'!D32+'[6]مبارکه'!D32+'[6]نجف آباد'!D32</f>
        <v>0</v>
      </c>
      <c r="E32" s="40">
        <f>'[6]آران و بیدگل'!E32+'[6]اصفهان'!E32+'[6]خمینی شهر'!E32+'[6]فلاورجان'!E32+'[6]کاشان'!E32+'[6]مبارکه'!E32+'[6]نجف آباد'!E32</f>
        <v>0</v>
      </c>
      <c r="F32" s="40">
        <f>'[6]آران و بیدگل'!F32+'[6]اصفهان'!F32+'[6]خمینی شهر'!F32+'[6]فلاورجان'!F32+'[6]کاشان'!F32+'[6]مبارکه'!F32+'[6]نجف آباد'!F32</f>
        <v>6200</v>
      </c>
      <c r="G32" s="71">
        <f t="shared" si="0"/>
        <v>9780</v>
      </c>
      <c r="H32" s="71">
        <f>'[6]آران و بیدگل'!H32+'[6]اصفهان'!H32+'[6]خمینی شهر'!H32+'[6]فلاورجان'!H32+'[6]کاشان'!H32+'[6]مبارکه'!H32+'[6]نجف آباد'!H32</f>
        <v>378200</v>
      </c>
      <c r="I32" s="71">
        <f t="shared" si="1"/>
        <v>38.670756646216766</v>
      </c>
      <c r="J32" s="71">
        <f>'[6]آران و بیدگل'!J32+'[6]اصفهان'!J32+'[6]خمینی شهر'!J32+'[6]فلاورجان'!J32+'[6]کاشان'!J32+'[6]مبارکه'!J32+'[6]نجف آباد'!J32</f>
        <v>49</v>
      </c>
      <c r="K32" s="40">
        <f>'[6]آران و بیدگل'!K32+'[6]اصفهان'!K32+'[6]خمینی شهر'!K32+'[6]فلاورجان'!K32+'[6]کاشان'!K32+'[6]مبارکه'!K32+'[6]نجف آباد'!K32</f>
        <v>49</v>
      </c>
      <c r="L32" s="41"/>
    </row>
    <row r="33" spans="2:12" ht="25.5" customHeight="1" thickBot="1">
      <c r="B33" s="28" t="s">
        <v>31</v>
      </c>
      <c r="C33" s="46">
        <f aca="true" t="shared" si="2" ref="C33:H33">SUM(C6:C32)</f>
        <v>429350</v>
      </c>
      <c r="D33" s="46">
        <f t="shared" si="2"/>
        <v>0</v>
      </c>
      <c r="E33" s="46">
        <f t="shared" si="2"/>
        <v>0</v>
      </c>
      <c r="F33" s="46">
        <f t="shared" si="2"/>
        <v>368070</v>
      </c>
      <c r="G33" s="46">
        <f t="shared" si="2"/>
        <v>797420</v>
      </c>
      <c r="H33" s="46">
        <f t="shared" si="2"/>
        <v>25698950</v>
      </c>
      <c r="I33" s="46" t="s">
        <v>83</v>
      </c>
      <c r="J33" s="46" t="s">
        <v>83</v>
      </c>
      <c r="K33" s="46">
        <f>SUM(K6:K32)</f>
        <v>1029</v>
      </c>
      <c r="L33" s="48" t="s">
        <v>83</v>
      </c>
    </row>
    <row r="34" ht="9.75" customHeight="1" thickTop="1">
      <c r="L34" s="49"/>
    </row>
    <row r="35" ht="17.25" customHeight="1"/>
  </sheetData>
  <sheetProtection/>
  <mergeCells count="12">
    <mergeCell ref="K4:K5"/>
    <mergeCell ref="L4:L5"/>
    <mergeCell ref="B1:L1"/>
    <mergeCell ref="B2:L2"/>
    <mergeCell ref="B4:B5"/>
    <mergeCell ref="C4:C5"/>
    <mergeCell ref="D4:D5"/>
    <mergeCell ref="E4:F4"/>
    <mergeCell ref="G4:G5"/>
    <mergeCell ref="H4:H5"/>
    <mergeCell ref="I4:I5"/>
    <mergeCell ref="J4:J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Zeros="0" rightToLeft="1" zoomScale="64" zoomScaleNormal="64" zoomScalePageLayoutView="0" workbookViewId="0" topLeftCell="A1">
      <selection activeCell="A1" sqref="A1"/>
    </sheetView>
  </sheetViews>
  <sheetFormatPr defaultColWidth="9.00390625" defaultRowHeight="15"/>
  <cols>
    <col min="1" max="1" width="1.1484375" style="51" customWidth="1"/>
    <col min="2" max="2" width="19.8515625" style="51" customWidth="1"/>
    <col min="3" max="3" width="13.7109375" style="51" customWidth="1"/>
    <col min="4" max="4" width="15.140625" style="51" customWidth="1"/>
    <col min="5" max="6" width="15.00390625" style="51" customWidth="1"/>
    <col min="7" max="7" width="18.28125" style="51" customWidth="1"/>
    <col min="8" max="8" width="36.421875" style="51" customWidth="1"/>
    <col min="9" max="16384" width="9.00390625" style="51" customWidth="1"/>
  </cols>
  <sheetData>
    <row r="1" spans="2:8" ht="26.25" customHeight="1">
      <c r="B1" s="121" t="s">
        <v>61</v>
      </c>
      <c r="C1" s="121"/>
      <c r="D1" s="121"/>
      <c r="E1" s="121"/>
      <c r="F1" s="121"/>
      <c r="G1" s="121"/>
      <c r="H1" s="121"/>
    </row>
    <row r="2" spans="2:8" ht="45.75" customHeight="1">
      <c r="B2" s="122" t="s">
        <v>171</v>
      </c>
      <c r="C2" s="122"/>
      <c r="D2" s="122"/>
      <c r="E2" s="122"/>
      <c r="F2" s="122"/>
      <c r="G2" s="122"/>
      <c r="H2" s="122"/>
    </row>
    <row r="3" spans="2:7" ht="10.5" customHeight="1" thickBot="1">
      <c r="B3" s="52"/>
      <c r="C3" s="52"/>
      <c r="D3" s="55"/>
      <c r="E3" s="55"/>
      <c r="F3" s="55"/>
      <c r="G3" s="56"/>
    </row>
    <row r="4" spans="2:8" ht="44.25" customHeight="1" thickTop="1">
      <c r="B4" s="123" t="s">
        <v>85</v>
      </c>
      <c r="C4" s="125" t="s">
        <v>172</v>
      </c>
      <c r="D4" s="125" t="s">
        <v>147</v>
      </c>
      <c r="E4" s="125" t="s">
        <v>148</v>
      </c>
      <c r="F4" s="125" t="s">
        <v>93</v>
      </c>
      <c r="G4" s="125" t="s">
        <v>94</v>
      </c>
      <c r="H4" s="127" t="s">
        <v>95</v>
      </c>
    </row>
    <row r="5" spans="2:8" ht="36" customHeight="1" thickBot="1">
      <c r="B5" s="124"/>
      <c r="C5" s="126"/>
      <c r="D5" s="126"/>
      <c r="E5" s="126"/>
      <c r="F5" s="126"/>
      <c r="G5" s="126"/>
      <c r="H5" s="128"/>
    </row>
    <row r="6" spans="2:8" ht="25.5" customHeight="1">
      <c r="B6" s="58" t="s">
        <v>149</v>
      </c>
      <c r="C6" s="37">
        <f>'[5]آران و بیدگل'!C6+'[5]اصفهان'!C6+'[5]خمینی شهر'!C6+'[5]فلاورجان'!C6+'[5]کاشان'!C6+'[5]گلپایگان'!C6+'[5]لنجان'!C6+'[5]مبارکه'!C6</f>
        <v>21650</v>
      </c>
      <c r="D6" s="37">
        <f>'[5]آران و بیدگل'!D6+'[5]اصفهان'!D6+'[5]خمینی شهر'!D6+'[5]فلاورجان'!D6+'[5]کاشان'!D6+'[5]گلپایگان'!D6+'[5]لنجان'!D6+'[5]مبارکه'!D6</f>
        <v>380200</v>
      </c>
      <c r="E6" s="37">
        <f>D6/C6</f>
        <v>17.561200923787528</v>
      </c>
      <c r="F6" s="37">
        <f>'[5]آران و بیدگل'!F6+'[5]اصفهان'!F6+'[5]خمینی شهر'!F6+'[5]فلاورجان'!F6+'[5]کاشان'!F6+'[5]گلپایگان'!F6+'[5]لنجان'!F6+'[5]مبارکه'!F6</f>
        <v>32</v>
      </c>
      <c r="G6" s="37">
        <f>'[5]آران و بیدگل'!G6+'[5]اصفهان'!G6+'[5]خمینی شهر'!G6+'[5]فلاورجان'!G6+'[5]کاشان'!G6+'[5]گلپایگان'!G6+'[5]لنجان'!G6+'[5]مبارکه'!G6</f>
        <v>32</v>
      </c>
      <c r="H6" s="59"/>
    </row>
    <row r="7" spans="2:8" ht="26.25" customHeight="1">
      <c r="B7" s="60" t="s">
        <v>150</v>
      </c>
      <c r="C7" s="40">
        <f>'[5]آران و بیدگل'!C7+'[5]اصفهان'!C7+'[5]خمینی شهر'!C7+'[5]فلاورجان'!C7+'[5]کاشان'!C7+'[5]گلپایگان'!C7+'[5]لنجان'!C7+'[5]مبارکه'!C7</f>
        <v>39600</v>
      </c>
      <c r="D7" s="40">
        <f>'[5]آران و بیدگل'!D7+'[5]اصفهان'!D7+'[5]خمینی شهر'!D7+'[5]فلاورجان'!D7+'[5]کاشان'!D7+'[5]گلپایگان'!D7+'[5]لنجان'!D7+'[5]مبارکه'!D7</f>
        <v>936800</v>
      </c>
      <c r="E7" s="40">
        <f aca="true" t="shared" si="0" ref="E7:E27">D7/C7</f>
        <v>23.656565656565657</v>
      </c>
      <c r="F7" s="40">
        <f>'[5]آران و بیدگل'!F7+'[5]اصفهان'!F7+'[5]خمینی شهر'!F7+'[5]فلاورجان'!F7+'[5]کاشان'!F7+'[5]گلپایگان'!F7+'[5]لنجان'!F7+'[5]مبارکه'!F7</f>
        <v>26</v>
      </c>
      <c r="G7" s="40">
        <f>'[5]آران و بیدگل'!G7+'[5]اصفهان'!G7+'[5]خمینی شهر'!G7+'[5]فلاورجان'!G7+'[5]کاشان'!G7+'[5]گلپایگان'!G7+'[5]لنجان'!G7+'[5]مبارکه'!G7</f>
        <v>26</v>
      </c>
      <c r="H7" s="61"/>
    </row>
    <row r="8" spans="2:8" ht="26.25" customHeight="1">
      <c r="B8" s="60" t="s">
        <v>151</v>
      </c>
      <c r="C8" s="40">
        <f>'[5]آران و بیدگل'!C8+'[5]اصفهان'!C8+'[5]خمینی شهر'!C8+'[5]فلاورجان'!C8+'[5]کاشان'!C8+'[5]گلپایگان'!C8+'[5]لنجان'!C8+'[5]مبارکه'!C8</f>
        <v>0</v>
      </c>
      <c r="D8" s="40">
        <f>'[5]آران و بیدگل'!D8+'[5]اصفهان'!D8+'[5]خمینی شهر'!D8+'[5]فلاورجان'!D8+'[5]کاشان'!D8+'[5]گلپایگان'!D8+'[5]لنجان'!D8+'[5]مبارکه'!D8</f>
        <v>0</v>
      </c>
      <c r="E8" s="40"/>
      <c r="F8" s="40">
        <f>'[5]آران و بیدگل'!F8+'[5]اصفهان'!F8+'[5]خمینی شهر'!F8+'[5]فلاورجان'!F8+'[5]کاشان'!F8+'[5]گلپایگان'!F8+'[5]لنجان'!F8+'[5]مبارکه'!F8</f>
        <v>0</v>
      </c>
      <c r="G8" s="40">
        <f>'[5]آران و بیدگل'!G8+'[5]اصفهان'!G8+'[5]خمینی شهر'!G8+'[5]فلاورجان'!G8+'[5]کاشان'!G8+'[5]گلپایگان'!G8+'[5]لنجان'!G8+'[5]مبارکه'!G8</f>
        <v>0</v>
      </c>
      <c r="H8" s="62"/>
    </row>
    <row r="9" spans="2:8" ht="26.25" customHeight="1">
      <c r="B9" s="60" t="s">
        <v>152</v>
      </c>
      <c r="C9" s="40">
        <f>'[5]آران و بیدگل'!C9+'[5]اصفهان'!C9+'[5]خمینی شهر'!C9+'[5]فلاورجان'!C9+'[5]کاشان'!C9+'[5]گلپایگان'!C9+'[5]لنجان'!C9+'[5]مبارکه'!C9</f>
        <v>2300</v>
      </c>
      <c r="D9" s="40">
        <f>'[5]آران و بیدگل'!D9+'[5]اصفهان'!D9+'[5]خمینی شهر'!D9+'[5]فلاورجان'!D9+'[5]کاشان'!D9+'[5]گلپایگان'!D9+'[5]لنجان'!D9+'[5]مبارکه'!D9</f>
        <v>16000</v>
      </c>
      <c r="E9" s="40">
        <f t="shared" si="0"/>
        <v>6.956521739130435</v>
      </c>
      <c r="F9" s="40">
        <f>'[5]آران و بیدگل'!F9+'[5]اصفهان'!F9+'[5]خمینی شهر'!F9+'[5]فلاورجان'!F9+'[5]کاشان'!F9+'[5]گلپایگان'!F9+'[5]لنجان'!F9+'[5]مبارکه'!F9</f>
        <v>4</v>
      </c>
      <c r="G9" s="40">
        <f>'[5]آران و بیدگل'!G9+'[5]اصفهان'!G9+'[5]خمینی شهر'!G9+'[5]فلاورجان'!G9+'[5]کاشان'!G9+'[5]گلپایگان'!G9+'[5]لنجان'!G9+'[5]مبارکه'!G9</f>
        <v>4</v>
      </c>
      <c r="H9" s="62"/>
    </row>
    <row r="10" spans="2:8" ht="26.25" customHeight="1">
      <c r="B10" s="60" t="s">
        <v>153</v>
      </c>
      <c r="C10" s="40">
        <f>'[5]آران و بیدگل'!C10+'[5]اصفهان'!C10+'[5]خمینی شهر'!C10+'[5]فلاورجان'!C10+'[5]کاشان'!C10+'[5]گلپایگان'!C10+'[5]لنجان'!C10+'[5]مبارکه'!C10</f>
        <v>0</v>
      </c>
      <c r="D10" s="40">
        <f>'[5]آران و بیدگل'!D10+'[5]اصفهان'!D10+'[5]خمینی شهر'!D10+'[5]فلاورجان'!D10+'[5]کاشان'!D10+'[5]گلپایگان'!D10+'[5]لنجان'!D10+'[5]مبارکه'!D10</f>
        <v>0</v>
      </c>
      <c r="E10" s="40"/>
      <c r="F10" s="40">
        <f>'[5]آران و بیدگل'!F10+'[5]اصفهان'!F10+'[5]خمینی شهر'!F10+'[5]فلاورجان'!F10+'[5]کاشان'!F10+'[5]گلپایگان'!F10+'[5]لنجان'!F10+'[5]مبارکه'!F10</f>
        <v>0</v>
      </c>
      <c r="G10" s="40">
        <f>'[5]آران و بیدگل'!G10+'[5]اصفهان'!G10+'[5]خمینی شهر'!G10+'[5]فلاورجان'!G10+'[5]کاشان'!G10+'[5]گلپایگان'!G10+'[5]لنجان'!G10+'[5]مبارکه'!G10</f>
        <v>0</v>
      </c>
      <c r="H10" s="62"/>
    </row>
    <row r="11" spans="2:8" ht="26.25" customHeight="1">
      <c r="B11" s="60" t="s">
        <v>154</v>
      </c>
      <c r="C11" s="40">
        <f>'[5]آران و بیدگل'!C11+'[5]اصفهان'!C11+'[5]خمینی شهر'!C11+'[5]فلاورجان'!C11+'[5]کاشان'!C11+'[5]گلپایگان'!C11+'[5]لنجان'!C11+'[5]مبارکه'!C11</f>
        <v>8700</v>
      </c>
      <c r="D11" s="40">
        <f>'[5]آران و بیدگل'!D11+'[5]اصفهان'!D11+'[5]خمینی شهر'!D11+'[5]فلاورجان'!D11+'[5]کاشان'!D11+'[5]گلپایگان'!D11+'[5]لنجان'!D11+'[5]مبارکه'!D11</f>
        <v>444000</v>
      </c>
      <c r="E11" s="40">
        <f t="shared" si="0"/>
        <v>51.03448275862069</v>
      </c>
      <c r="F11" s="40">
        <f>'[5]آران و بیدگل'!F11+'[5]اصفهان'!F11+'[5]خمینی شهر'!F11+'[5]فلاورجان'!F11+'[5]کاشان'!F11+'[5]گلپایگان'!F11+'[5]لنجان'!F11+'[5]مبارکه'!F11</f>
        <v>13</v>
      </c>
      <c r="G11" s="40">
        <f>'[5]آران و بیدگل'!G11+'[5]اصفهان'!G11+'[5]خمینی شهر'!G11+'[5]فلاورجان'!G11+'[5]کاشان'!G11+'[5]گلپایگان'!G11+'[5]لنجان'!G11+'[5]مبارکه'!G11</f>
        <v>13</v>
      </c>
      <c r="H11" s="62"/>
    </row>
    <row r="12" spans="2:8" ht="26.25" customHeight="1">
      <c r="B12" s="60" t="s">
        <v>155</v>
      </c>
      <c r="C12" s="40">
        <f>'[5]آران و بیدگل'!C12+'[5]اصفهان'!C12+'[5]خمینی شهر'!C12+'[5]فلاورجان'!C12+'[5]کاشان'!C12+'[5]گلپایگان'!C12+'[5]لنجان'!C12+'[5]مبارکه'!C12</f>
        <v>1000</v>
      </c>
      <c r="D12" s="40">
        <f>'[5]آران و بیدگل'!D12+'[5]اصفهان'!D12+'[5]خمینی شهر'!D12+'[5]فلاورجان'!D12+'[5]کاشان'!D12+'[5]گلپایگان'!D12+'[5]لنجان'!D12+'[5]مبارکه'!D12</f>
        <v>20000</v>
      </c>
      <c r="E12" s="40">
        <f t="shared" si="0"/>
        <v>20</v>
      </c>
      <c r="F12" s="40">
        <f>'[5]آران و بیدگل'!F12+'[5]اصفهان'!F12+'[5]خمینی شهر'!F12+'[5]فلاورجان'!F12+'[5]کاشان'!F12+'[5]گلپایگان'!F12+'[5]لنجان'!F12+'[5]مبارکه'!F12</f>
        <v>2</v>
      </c>
      <c r="G12" s="40">
        <f>'[5]آران و بیدگل'!G12+'[5]اصفهان'!G12+'[5]خمینی شهر'!G12+'[5]فلاورجان'!G12+'[5]کاشان'!G12+'[5]گلپایگان'!G12+'[5]لنجان'!G12+'[5]مبارکه'!G12</f>
        <v>2</v>
      </c>
      <c r="H12" s="62"/>
    </row>
    <row r="13" spans="2:8" ht="26.25" customHeight="1">
      <c r="B13" s="60" t="s">
        <v>156</v>
      </c>
      <c r="C13" s="40">
        <f>'[5]آران و بیدگل'!C13+'[5]اصفهان'!C13+'[5]خمینی شهر'!C13+'[5]فلاورجان'!C13+'[5]کاشان'!C13+'[5]گلپایگان'!C13+'[5]لنجان'!C13+'[5]مبارکه'!C13</f>
        <v>38400</v>
      </c>
      <c r="D13" s="40">
        <f>'[5]آران و بیدگل'!D13+'[5]اصفهان'!D13+'[5]خمینی شهر'!D13+'[5]فلاورجان'!D13+'[5]کاشان'!D13+'[5]گلپایگان'!D13+'[5]لنجان'!D13+'[5]مبارکه'!D13</f>
        <v>604400</v>
      </c>
      <c r="E13" s="40">
        <f t="shared" si="0"/>
        <v>15.739583333333334</v>
      </c>
      <c r="F13" s="40">
        <f>'[5]آران و بیدگل'!F13+'[5]اصفهان'!F13+'[5]خمینی شهر'!F13+'[5]فلاورجان'!F13+'[5]کاشان'!F13+'[5]گلپایگان'!F13+'[5]لنجان'!F13+'[5]مبارکه'!F13</f>
        <v>23</v>
      </c>
      <c r="G13" s="40">
        <f>'[5]آران و بیدگل'!G13+'[5]اصفهان'!G13+'[5]خمینی شهر'!G13+'[5]فلاورجان'!G13+'[5]کاشان'!G13+'[5]گلپایگان'!G13+'[5]لنجان'!G13+'[5]مبارکه'!G13</f>
        <v>23</v>
      </c>
      <c r="H13" s="62"/>
    </row>
    <row r="14" spans="2:8" ht="26.25" customHeight="1">
      <c r="B14" s="60" t="s">
        <v>157</v>
      </c>
      <c r="C14" s="40">
        <f>'[5]آران و بیدگل'!C14+'[5]اصفهان'!C14+'[5]خمینی شهر'!C14+'[5]فلاورجان'!C14+'[5]کاشان'!C14+'[5]گلپایگان'!C14+'[5]لنجان'!C14+'[5]مبارکه'!C14</f>
        <v>18950</v>
      </c>
      <c r="D14" s="40">
        <f>'[5]آران و بیدگل'!D14+'[5]اصفهان'!D14+'[5]خمینی شهر'!D14+'[5]فلاورجان'!D14+'[5]کاشان'!D14+'[5]گلپایگان'!D14+'[5]لنجان'!D14+'[5]مبارکه'!D14</f>
        <v>301500</v>
      </c>
      <c r="E14" s="40">
        <f t="shared" si="0"/>
        <v>15.910290237467018</v>
      </c>
      <c r="F14" s="40">
        <f>'[5]آران و بیدگل'!F14+'[5]اصفهان'!F14+'[5]خمینی شهر'!F14+'[5]فلاورجان'!F14+'[5]کاشان'!F14+'[5]گلپایگان'!F14+'[5]لنجان'!F14+'[5]مبارکه'!F14</f>
        <v>30</v>
      </c>
      <c r="G14" s="40">
        <f>'[5]آران و بیدگل'!G14+'[5]اصفهان'!G14+'[5]خمینی شهر'!G14+'[5]فلاورجان'!G14+'[5]کاشان'!G14+'[5]گلپایگان'!G14+'[5]لنجان'!G14+'[5]مبارکه'!G14</f>
        <v>30</v>
      </c>
      <c r="H14" s="62"/>
    </row>
    <row r="15" spans="2:8" ht="26.25" customHeight="1">
      <c r="B15" s="60" t="s">
        <v>158</v>
      </c>
      <c r="C15" s="40">
        <f>'[5]آران و بیدگل'!C15+'[5]اصفهان'!C15+'[5]خمینی شهر'!C15+'[5]فلاورجان'!C15+'[5]کاشان'!C15+'[5]گلپایگان'!C15+'[5]لنجان'!C15+'[5]مبارکه'!C15</f>
        <v>1700</v>
      </c>
      <c r="D15" s="40">
        <f>'[5]آران و بیدگل'!D15+'[5]اصفهان'!D15+'[5]خمینی شهر'!D15+'[5]فلاورجان'!D15+'[5]کاشان'!D15+'[5]گلپایگان'!D15+'[5]لنجان'!D15+'[5]مبارکه'!D15</f>
        <v>17000</v>
      </c>
      <c r="E15" s="40">
        <f t="shared" si="0"/>
        <v>10</v>
      </c>
      <c r="F15" s="40">
        <f>'[5]آران و بیدگل'!F15+'[5]اصفهان'!F15+'[5]خمینی شهر'!F15+'[5]فلاورجان'!F15+'[5]کاشان'!F15+'[5]گلپایگان'!F15+'[5]لنجان'!F15+'[5]مبارکه'!F15</f>
        <v>2</v>
      </c>
      <c r="G15" s="40">
        <f>'[5]آران و بیدگل'!G15+'[5]اصفهان'!G15+'[5]خمینی شهر'!G15+'[5]فلاورجان'!G15+'[5]کاشان'!G15+'[5]گلپایگان'!G15+'[5]لنجان'!G15+'[5]مبارکه'!G15</f>
        <v>2</v>
      </c>
      <c r="H15" s="62"/>
    </row>
    <row r="16" spans="2:8" ht="26.25" customHeight="1">
      <c r="B16" s="60" t="s">
        <v>159</v>
      </c>
      <c r="C16" s="40">
        <f>'[5]آران و بیدگل'!C16+'[5]اصفهان'!C16+'[5]خمینی شهر'!C16+'[5]فلاورجان'!C16+'[5]کاشان'!C16+'[5]گلپایگان'!C16+'[5]لنجان'!C16+'[5]مبارکه'!C16</f>
        <v>3600</v>
      </c>
      <c r="D16" s="40">
        <f>'[5]آران و بیدگل'!D16+'[5]اصفهان'!D16+'[5]خمینی شهر'!D16+'[5]فلاورجان'!D16+'[5]کاشان'!D16+'[5]گلپایگان'!D16+'[5]لنجان'!D16+'[5]مبارکه'!D16</f>
        <v>61000</v>
      </c>
      <c r="E16" s="40">
        <f t="shared" si="0"/>
        <v>16.944444444444443</v>
      </c>
      <c r="F16" s="40">
        <f>'[5]آران و بیدگل'!F16+'[5]اصفهان'!F16+'[5]خمینی شهر'!F16+'[5]فلاورجان'!F16+'[5]کاشان'!F16+'[5]گلپایگان'!F16+'[5]لنجان'!F16+'[5]مبارکه'!F16</f>
        <v>14</v>
      </c>
      <c r="G16" s="40">
        <f>'[5]آران و بیدگل'!G16+'[5]اصفهان'!G16+'[5]خمینی شهر'!G16+'[5]فلاورجان'!G16+'[5]کاشان'!G16+'[5]گلپایگان'!G16+'[5]لنجان'!G16+'[5]مبارکه'!G16</f>
        <v>14</v>
      </c>
      <c r="H16" s="62"/>
    </row>
    <row r="17" spans="2:8" ht="26.25" customHeight="1">
      <c r="B17" s="60" t="s">
        <v>160</v>
      </c>
      <c r="C17" s="40">
        <f>'[5]آران و بیدگل'!C17+'[5]اصفهان'!C17+'[5]خمینی شهر'!C17+'[5]فلاورجان'!C17+'[5]کاشان'!C17+'[5]گلپایگان'!C17+'[5]لنجان'!C17+'[5]مبارکه'!C17</f>
        <v>0</v>
      </c>
      <c r="D17" s="40">
        <f>'[5]آران و بیدگل'!D17+'[5]اصفهان'!D17+'[5]خمینی شهر'!D17+'[5]فلاورجان'!D17+'[5]کاشان'!D17+'[5]گلپایگان'!D17+'[5]لنجان'!D17+'[5]مبارکه'!D17</f>
        <v>0</v>
      </c>
      <c r="E17" s="40"/>
      <c r="F17" s="40">
        <f>'[5]آران و بیدگل'!F17+'[5]اصفهان'!F17+'[5]خمینی شهر'!F17+'[5]فلاورجان'!F17+'[5]کاشان'!F17+'[5]گلپایگان'!F17+'[5]لنجان'!F17+'[5]مبارکه'!F17</f>
        <v>0</v>
      </c>
      <c r="G17" s="40">
        <f>'[5]آران و بیدگل'!G17+'[5]اصفهان'!G17+'[5]خمینی شهر'!G17+'[5]فلاورجان'!G17+'[5]کاشان'!G17+'[5]گلپایگان'!G17+'[5]لنجان'!G17+'[5]مبارکه'!G17</f>
        <v>0</v>
      </c>
      <c r="H17" s="62"/>
    </row>
    <row r="18" spans="2:8" ht="26.25" customHeight="1">
      <c r="B18" s="60" t="s">
        <v>161</v>
      </c>
      <c r="C18" s="40">
        <f>'[5]آران و بیدگل'!C18+'[5]اصفهان'!C18+'[5]خمینی شهر'!C18+'[5]فلاورجان'!C18+'[5]کاشان'!C18+'[5]گلپایگان'!C18+'[5]لنجان'!C18+'[5]مبارکه'!C18</f>
        <v>4210</v>
      </c>
      <c r="D18" s="40">
        <f>'[5]آران و بیدگل'!D18+'[5]اصفهان'!D18+'[5]خمینی شهر'!D18+'[5]فلاورجان'!D18+'[5]کاشان'!D18+'[5]گلپایگان'!D18+'[5]لنجان'!D18+'[5]مبارکه'!D18</f>
        <v>63800</v>
      </c>
      <c r="E18" s="40">
        <f t="shared" si="0"/>
        <v>15.15439429928741</v>
      </c>
      <c r="F18" s="40">
        <f>'[5]آران و بیدگل'!F18+'[5]اصفهان'!F18+'[5]خمینی شهر'!F18+'[5]فلاورجان'!F18+'[5]کاشان'!F18+'[5]گلپایگان'!F18+'[5]لنجان'!F18+'[5]مبارکه'!F18</f>
        <v>15</v>
      </c>
      <c r="G18" s="40">
        <f>'[5]آران و بیدگل'!G18+'[5]اصفهان'!G18+'[5]خمینی شهر'!G18+'[5]فلاورجان'!G18+'[5]کاشان'!G18+'[5]گلپایگان'!G18+'[5]لنجان'!G18+'[5]مبارکه'!G18</f>
        <v>15</v>
      </c>
      <c r="H18" s="62"/>
    </row>
    <row r="19" spans="2:8" ht="26.25" customHeight="1">
      <c r="B19" s="60" t="s">
        <v>162</v>
      </c>
      <c r="C19" s="40">
        <f>'[5]آران و بیدگل'!C19+'[5]اصفهان'!C19+'[5]خمینی شهر'!C19+'[5]فلاورجان'!C19+'[5]کاشان'!C19+'[5]گلپایگان'!C19+'[5]لنجان'!C19+'[5]مبارکه'!C19</f>
        <v>34510</v>
      </c>
      <c r="D19" s="40">
        <f>'[5]آران و بیدگل'!D19+'[5]اصفهان'!D19+'[5]خمینی شهر'!D19+'[5]فلاورجان'!D19+'[5]کاشان'!D19+'[5]گلپایگان'!D19+'[5]لنجان'!D19+'[5]مبارکه'!D19</f>
        <v>766800</v>
      </c>
      <c r="E19" s="40">
        <f t="shared" si="0"/>
        <v>22.21964647928137</v>
      </c>
      <c r="F19" s="40">
        <f>'[5]آران و بیدگل'!F19+'[5]اصفهان'!F19+'[5]خمینی شهر'!F19+'[5]فلاورجان'!F19+'[5]کاشان'!F19+'[5]گلپایگان'!F19+'[5]لنجان'!F19+'[5]مبارکه'!F19</f>
        <v>28</v>
      </c>
      <c r="G19" s="40">
        <f>'[5]آران و بیدگل'!G19+'[5]اصفهان'!G19+'[5]خمینی شهر'!G19+'[5]فلاورجان'!G19+'[5]کاشان'!G19+'[5]گلپایگان'!G19+'[5]لنجان'!G19+'[5]مبارکه'!G19</f>
        <v>28</v>
      </c>
      <c r="H19" s="62"/>
    </row>
    <row r="20" spans="2:8" ht="26.25" customHeight="1">
      <c r="B20" s="60" t="s">
        <v>163</v>
      </c>
      <c r="C20" s="40">
        <f>'[5]آران و بیدگل'!C20+'[5]اصفهان'!C20+'[5]خمینی شهر'!C20+'[5]فلاورجان'!C20+'[5]کاشان'!C20+'[5]گلپایگان'!C20+'[5]لنجان'!C20+'[5]مبارکه'!C20</f>
        <v>1300</v>
      </c>
      <c r="D20" s="40">
        <f>'[5]آران و بیدگل'!D20+'[5]اصفهان'!D20+'[5]خمینی شهر'!D20+'[5]فلاورجان'!D20+'[5]کاشان'!D20+'[5]گلپایگان'!D20+'[5]لنجان'!D20+'[5]مبارکه'!D20</f>
        <v>10400</v>
      </c>
      <c r="E20" s="40">
        <f t="shared" si="0"/>
        <v>8</v>
      </c>
      <c r="F20" s="40">
        <f>'[5]آران و بیدگل'!F20+'[5]اصفهان'!F20+'[5]خمینی شهر'!F20+'[5]فلاورجان'!F20+'[5]کاشان'!F20+'[5]گلپایگان'!F20+'[5]لنجان'!F20+'[5]مبارکه'!F20</f>
        <v>1</v>
      </c>
      <c r="G20" s="40">
        <f>'[5]آران و بیدگل'!G20+'[5]اصفهان'!G20+'[5]خمینی شهر'!G20+'[5]فلاورجان'!G20+'[5]کاشان'!G20+'[5]گلپایگان'!G20+'[5]لنجان'!G20+'[5]مبارکه'!G20</f>
        <v>1</v>
      </c>
      <c r="H20" s="62"/>
    </row>
    <row r="21" spans="2:8" ht="26.25" customHeight="1">
      <c r="B21" s="60" t="s">
        <v>164</v>
      </c>
      <c r="C21" s="40">
        <f>'[5]آران و بیدگل'!C21+'[5]اصفهان'!C21+'[5]خمینی شهر'!C21+'[5]فلاورجان'!C21+'[5]کاشان'!C21+'[5]گلپایگان'!C21+'[5]لنجان'!C21+'[5]مبارکه'!C21</f>
        <v>3600</v>
      </c>
      <c r="D21" s="40">
        <f>'[5]آران و بیدگل'!D21+'[5]اصفهان'!D21+'[5]خمینی شهر'!D21+'[5]فلاورجان'!D21+'[5]کاشان'!D21+'[5]گلپایگان'!D21+'[5]لنجان'!D21+'[5]مبارکه'!D21</f>
        <v>10000</v>
      </c>
      <c r="E21" s="40">
        <f t="shared" si="0"/>
        <v>2.7777777777777777</v>
      </c>
      <c r="F21" s="40">
        <f>'[5]آران و بیدگل'!F21+'[5]اصفهان'!F21+'[5]خمینی شهر'!F21+'[5]فلاورجان'!F21+'[5]کاشان'!F21+'[5]گلپایگان'!F21+'[5]لنجان'!F21+'[5]مبارکه'!F21</f>
        <v>1</v>
      </c>
      <c r="G21" s="40">
        <f>'[5]آران و بیدگل'!G21+'[5]اصفهان'!G21+'[5]خمینی شهر'!G21+'[5]فلاورجان'!G21+'[5]کاشان'!G21+'[5]گلپایگان'!G21+'[5]لنجان'!G21+'[5]مبارکه'!G21</f>
        <v>1</v>
      </c>
      <c r="H21" s="62"/>
    </row>
    <row r="22" spans="2:8" ht="26.25" customHeight="1">
      <c r="B22" s="60" t="s">
        <v>165</v>
      </c>
      <c r="C22" s="40">
        <f>'[5]آران و بیدگل'!C22+'[5]اصفهان'!C22+'[5]خمینی شهر'!C22+'[5]فلاورجان'!C22+'[5]کاشان'!C22+'[5]گلپایگان'!C22+'[5]لنجان'!C22+'[5]مبارکه'!C22</f>
        <v>335</v>
      </c>
      <c r="D22" s="40">
        <f>'[5]آران و بیدگل'!D22+'[5]اصفهان'!D22+'[5]خمینی شهر'!D22+'[5]فلاورجان'!D22+'[5]کاشان'!D22+'[5]گلپایگان'!D22+'[5]لنجان'!D22+'[5]مبارکه'!D22</f>
        <v>6600</v>
      </c>
      <c r="E22" s="40">
        <f t="shared" si="0"/>
        <v>19.70149253731343</v>
      </c>
      <c r="F22" s="40">
        <f>'[5]آران و بیدگل'!F22+'[5]اصفهان'!F22+'[5]خمینی شهر'!F22+'[5]فلاورجان'!F22+'[5]کاشان'!F22+'[5]گلپایگان'!F22+'[5]لنجان'!F22+'[5]مبارکه'!F22</f>
        <v>3</v>
      </c>
      <c r="G22" s="40">
        <f>'[5]آران و بیدگل'!G22+'[5]اصفهان'!G22+'[5]خمینی شهر'!G22+'[5]فلاورجان'!G22+'[5]کاشان'!G22+'[5]گلپایگان'!G22+'[5]لنجان'!G22+'[5]مبارکه'!G22</f>
        <v>3</v>
      </c>
      <c r="H22" s="62"/>
    </row>
    <row r="23" spans="2:8" ht="26.25" customHeight="1">
      <c r="B23" s="60" t="s">
        <v>166</v>
      </c>
      <c r="C23" s="40">
        <f>'[5]آران و بیدگل'!C23+'[5]اصفهان'!C23+'[5]خمینی شهر'!C23+'[5]فلاورجان'!C23+'[5]کاشان'!C23+'[5]گلپایگان'!C23+'[5]لنجان'!C23+'[5]مبارکه'!C23</f>
        <v>5515</v>
      </c>
      <c r="D23" s="40">
        <f>'[5]آران و بیدگل'!D23+'[5]اصفهان'!D23+'[5]خمینی شهر'!D23+'[5]فلاورجان'!D23+'[5]کاشان'!D23+'[5]گلپایگان'!D23+'[5]لنجان'!D23+'[5]مبارکه'!D23</f>
        <v>294000</v>
      </c>
      <c r="E23" s="40">
        <f t="shared" si="0"/>
        <v>53.30915684496827</v>
      </c>
      <c r="F23" s="40">
        <f>'[5]آران و بیدگل'!F23+'[5]اصفهان'!F23+'[5]خمینی شهر'!F23+'[5]فلاورجان'!F23+'[5]کاشان'!F23+'[5]گلپایگان'!F23+'[5]لنجان'!F23+'[5]مبارکه'!F23</f>
        <v>13</v>
      </c>
      <c r="G23" s="40">
        <f>'[5]آران و بیدگل'!G23+'[5]اصفهان'!G23+'[5]خمینی شهر'!G23+'[5]فلاورجان'!G23+'[5]کاشان'!G23+'[5]گلپایگان'!G23+'[5]لنجان'!G23+'[5]مبارکه'!G23</f>
        <v>13</v>
      </c>
      <c r="H23" s="62"/>
    </row>
    <row r="24" spans="2:8" ht="26.25" customHeight="1">
      <c r="B24" s="60" t="s">
        <v>167</v>
      </c>
      <c r="C24" s="40">
        <f>'[5]آران و بیدگل'!C24+'[5]اصفهان'!C24+'[5]خمینی شهر'!C24+'[5]فلاورجان'!C24+'[5]کاشان'!C24+'[5]گلپایگان'!C24+'[5]لنجان'!C24+'[5]مبارکه'!C24</f>
        <v>30550</v>
      </c>
      <c r="D24" s="40">
        <f>'[5]آران و بیدگل'!D24+'[5]اصفهان'!D24+'[5]خمینی شهر'!D24+'[5]فلاورجان'!D24+'[5]کاشان'!D24+'[5]گلپایگان'!D24+'[5]لنجان'!D24+'[5]مبارکه'!D24</f>
        <v>3377000</v>
      </c>
      <c r="E24" s="40">
        <f t="shared" si="0"/>
        <v>110.54009819967267</v>
      </c>
      <c r="F24" s="40">
        <f>'[5]آران و بیدگل'!F24+'[5]اصفهان'!F24+'[5]خمینی شهر'!F24+'[5]فلاورجان'!F24+'[5]کاشان'!F24+'[5]گلپایگان'!F24+'[5]لنجان'!F24+'[5]مبارکه'!F24</f>
        <v>67</v>
      </c>
      <c r="G24" s="40">
        <f>'[5]آران و بیدگل'!G24+'[5]اصفهان'!G24+'[5]خمینی شهر'!G24+'[5]فلاورجان'!G24+'[5]کاشان'!G24+'[5]گلپایگان'!G24+'[5]لنجان'!G24+'[5]مبارکه'!G24</f>
        <v>67</v>
      </c>
      <c r="H24" s="62"/>
    </row>
    <row r="25" spans="2:8" ht="26.25" customHeight="1">
      <c r="B25" s="60" t="s">
        <v>168</v>
      </c>
      <c r="C25" s="40">
        <f>'[5]آران و بیدگل'!C25+'[5]اصفهان'!C25+'[5]خمینی شهر'!C25+'[5]فلاورجان'!C25+'[5]کاشان'!C25+'[5]گلپایگان'!C25+'[5]لنجان'!C25+'[5]مبارکه'!C25</f>
        <v>0</v>
      </c>
      <c r="D25" s="40">
        <f>'[5]آران و بیدگل'!D25+'[5]اصفهان'!D25+'[5]خمینی شهر'!D25+'[5]فلاورجان'!D25+'[5]کاشان'!D25+'[5]گلپایگان'!D25+'[5]لنجان'!D25+'[5]مبارکه'!D25</f>
        <v>0</v>
      </c>
      <c r="E25" s="40"/>
      <c r="F25" s="40">
        <f>'[5]آران و بیدگل'!F25+'[5]اصفهان'!F25+'[5]خمینی شهر'!F25+'[5]فلاورجان'!F25+'[5]کاشان'!F25+'[5]گلپایگان'!F25+'[5]لنجان'!F25+'[5]مبارکه'!F25</f>
        <v>0</v>
      </c>
      <c r="G25" s="40">
        <f>'[5]آران و بیدگل'!G25+'[5]اصفهان'!G25+'[5]خمینی شهر'!G25+'[5]فلاورجان'!G25+'[5]کاشان'!G25+'[5]گلپایگان'!G25+'[5]لنجان'!G25+'[5]مبارکه'!G25</f>
        <v>0</v>
      </c>
      <c r="H25" s="62"/>
    </row>
    <row r="26" spans="2:8" ht="26.25" customHeight="1">
      <c r="B26" s="60" t="s">
        <v>169</v>
      </c>
      <c r="C26" s="40">
        <f>'[5]آران و بیدگل'!C26+'[5]اصفهان'!C26+'[5]خمینی شهر'!C26+'[5]فلاورجان'!C26+'[5]کاشان'!C26+'[5]گلپایگان'!C26+'[5]لنجان'!C26+'[5]مبارکه'!C26</f>
        <v>1000</v>
      </c>
      <c r="D26" s="40">
        <f>'[5]آران و بیدگل'!D26+'[5]اصفهان'!D26+'[5]خمینی شهر'!D26+'[5]فلاورجان'!D26+'[5]کاشان'!D26+'[5]گلپایگان'!D26+'[5]لنجان'!D26+'[5]مبارکه'!D26</f>
        <v>10000</v>
      </c>
      <c r="E26" s="40">
        <f t="shared" si="0"/>
        <v>10</v>
      </c>
      <c r="F26" s="40">
        <f>'[5]آران و بیدگل'!F26+'[5]اصفهان'!F26+'[5]خمینی شهر'!F26+'[5]فلاورجان'!F26+'[5]کاشان'!F26+'[5]گلپایگان'!F26+'[5]لنجان'!F26+'[5]مبارکه'!F26</f>
        <v>20</v>
      </c>
      <c r="G26" s="40">
        <f>'[5]آران و بیدگل'!G26+'[5]اصفهان'!G26+'[5]خمینی شهر'!G26+'[5]فلاورجان'!G26+'[5]کاشان'!G26+'[5]گلپایگان'!G26+'[5]لنجان'!G26+'[5]مبارکه'!G26</f>
        <v>20</v>
      </c>
      <c r="H26" s="62"/>
    </row>
    <row r="27" spans="2:8" ht="26.25" customHeight="1" thickBot="1">
      <c r="B27" s="63" t="s">
        <v>170</v>
      </c>
      <c r="C27" s="64">
        <f>'[5]آران و بیدگل'!C27+'[5]اصفهان'!C27+'[5]خمینی شهر'!C27+'[5]فلاورجان'!C27+'[5]کاشان'!C27+'[5]گلپایگان'!C27+'[5]لنجان'!C27+'[5]مبارکه'!C27</f>
        <v>15180</v>
      </c>
      <c r="D27" s="64">
        <f>'[5]آران و بیدگل'!D27+'[5]اصفهان'!D27+'[5]خمینی شهر'!D27+'[5]فلاورجان'!D27+'[5]کاشان'!D27+'[5]گلپایگان'!D27+'[5]لنجان'!D27+'[5]مبارکه'!D27</f>
        <v>588000</v>
      </c>
      <c r="E27" s="64">
        <f t="shared" si="0"/>
        <v>38.73517786561265</v>
      </c>
      <c r="F27" s="64">
        <f>'[5]آران و بیدگل'!F27+'[5]اصفهان'!F27+'[5]خمینی شهر'!F27+'[5]فلاورجان'!F27+'[5]کاشان'!F27+'[5]گلپایگان'!F27+'[5]لنجان'!F27+'[5]مبارکه'!F27</f>
        <v>27</v>
      </c>
      <c r="G27" s="40">
        <f>'[5]آران و بیدگل'!G27+'[5]اصفهان'!G27+'[5]خمینی شهر'!G27+'[5]فلاورجان'!G27+'[5]کاشان'!G27+'[5]گلپایگان'!G27+'[5]لنجان'!G27+'[5]مبارکه'!G27</f>
        <v>30</v>
      </c>
      <c r="H27" s="65"/>
    </row>
    <row r="28" spans="2:8" ht="25.5" customHeight="1" thickBot="1">
      <c r="B28" s="66" t="s">
        <v>31</v>
      </c>
      <c r="C28" s="67">
        <f>SUM(C6:C27)</f>
        <v>232100</v>
      </c>
      <c r="D28" s="67">
        <f>SUM(D6:D27)</f>
        <v>7907500</v>
      </c>
      <c r="E28" s="67" t="s">
        <v>83</v>
      </c>
      <c r="F28" s="67" t="s">
        <v>83</v>
      </c>
      <c r="G28" s="67">
        <f>SUM(G6:G27)</f>
        <v>324</v>
      </c>
      <c r="H28" s="68" t="s">
        <v>83</v>
      </c>
    </row>
    <row r="29" ht="9.75" customHeight="1" thickTop="1">
      <c r="H29" s="69"/>
    </row>
    <row r="30" spans="4:7" ht="27" customHeight="1">
      <c r="D30" s="70"/>
      <c r="E30" s="70"/>
      <c r="F30" s="70"/>
      <c r="G30" s="70"/>
    </row>
    <row r="31" ht="17.25" customHeight="1"/>
  </sheetData>
  <sheetProtection/>
  <mergeCells count="9">
    <mergeCell ref="B1:H1"/>
    <mergeCell ref="B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9"/>
  <sheetViews>
    <sheetView showGridLines="0" showZeros="0" rightToLeft="1" zoomScale="64" zoomScaleNormal="64" zoomScalePageLayoutView="0" workbookViewId="0" topLeftCell="A1">
      <selection activeCell="A1" sqref="A1"/>
    </sheetView>
  </sheetViews>
  <sheetFormatPr defaultColWidth="9.00390625" defaultRowHeight="15"/>
  <cols>
    <col min="1" max="1" width="1.1484375" style="51" customWidth="1"/>
    <col min="2" max="2" width="19.8515625" style="51" customWidth="1"/>
    <col min="3" max="4" width="13.57421875" style="51" customWidth="1"/>
    <col min="5" max="5" width="13.421875" style="51" customWidth="1"/>
    <col min="6" max="6" width="15.7109375" style="51" customWidth="1"/>
    <col min="7" max="7" width="13.57421875" style="51" customWidth="1"/>
    <col min="8" max="8" width="15.140625" style="51" customWidth="1"/>
    <col min="9" max="10" width="15.00390625" style="51" customWidth="1"/>
    <col min="11" max="11" width="18.28125" style="51" customWidth="1"/>
    <col min="12" max="12" width="36.421875" style="51" customWidth="1"/>
    <col min="13" max="16384" width="9.00390625" style="51" customWidth="1"/>
  </cols>
  <sheetData>
    <row r="1" spans="2:12" ht="26.25" customHeight="1">
      <c r="B1" s="121" t="s">
        <v>61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 ht="45.75" customHeight="1">
      <c r="B2" s="122" t="s">
        <v>146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1" ht="10.5" customHeight="1" thickBot="1">
      <c r="B3" s="52"/>
      <c r="C3" s="53"/>
      <c r="D3" s="53"/>
      <c r="E3" s="53"/>
      <c r="F3" s="54"/>
      <c r="G3" s="54"/>
      <c r="H3" s="55"/>
      <c r="I3" s="55"/>
      <c r="J3" s="55"/>
      <c r="K3" s="56"/>
    </row>
    <row r="4" spans="2:12" ht="44.25" customHeight="1" thickTop="1">
      <c r="B4" s="123" t="s">
        <v>85</v>
      </c>
      <c r="C4" s="125" t="s">
        <v>86</v>
      </c>
      <c r="D4" s="125" t="s">
        <v>87</v>
      </c>
      <c r="E4" s="129" t="s">
        <v>88</v>
      </c>
      <c r="F4" s="130"/>
      <c r="G4" s="125" t="s">
        <v>89</v>
      </c>
      <c r="H4" s="125" t="s">
        <v>147</v>
      </c>
      <c r="I4" s="125" t="s">
        <v>148</v>
      </c>
      <c r="J4" s="125" t="s">
        <v>93</v>
      </c>
      <c r="K4" s="125" t="s">
        <v>94</v>
      </c>
      <c r="L4" s="127" t="s">
        <v>95</v>
      </c>
    </row>
    <row r="5" spans="2:12" ht="36" customHeight="1" thickBot="1">
      <c r="B5" s="124"/>
      <c r="C5" s="126"/>
      <c r="D5" s="126"/>
      <c r="E5" s="57" t="s">
        <v>96</v>
      </c>
      <c r="F5" s="57" t="s">
        <v>97</v>
      </c>
      <c r="G5" s="126"/>
      <c r="H5" s="126"/>
      <c r="I5" s="126"/>
      <c r="J5" s="126"/>
      <c r="K5" s="126"/>
      <c r="L5" s="128"/>
    </row>
    <row r="6" spans="2:12" ht="25.5" customHeight="1">
      <c r="B6" s="58" t="s">
        <v>149</v>
      </c>
      <c r="C6" s="37">
        <f>'[4]آران و بیدگل'!C6+'[4]خمینی شهر'!C6+'[4]فلاورجان'!C6+'[4]کاشان'!C6+'[4]گلپایگان'!C6+'[4]مبارکه'!C6+'[4]نجف آباد'!C6</f>
        <v>1300</v>
      </c>
      <c r="D6" s="37">
        <f>'[4]آران و بیدگل'!D6+'[4]خمینی شهر'!D6+'[4]فلاورجان'!D6+'[4]کاشان'!D6+'[4]گلپایگان'!D6+'[4]مبارکه'!D6+'[4]نجف آباد'!D6</f>
        <v>0</v>
      </c>
      <c r="E6" s="37">
        <f>'[4]آران و بیدگل'!E6+'[4]خمینی شهر'!E6+'[4]فلاورجان'!E6+'[4]کاشان'!E6+'[4]گلپایگان'!E6+'[4]مبارکه'!E6+'[4]نجف آباد'!E6</f>
        <v>0</v>
      </c>
      <c r="F6" s="37">
        <f>'[4]آران و بیدگل'!F6+'[4]خمینی شهر'!F6+'[4]فلاورجان'!F6+'[4]کاشان'!F6+'[4]گلپایگان'!F6+'[4]مبارکه'!F6+'[4]نجف آباد'!F6</f>
        <v>3100</v>
      </c>
      <c r="G6" s="37">
        <f>SUM(C6:F6)</f>
        <v>4400</v>
      </c>
      <c r="H6" s="37">
        <f>'[4]آران و بیدگل'!H6+'[4]خمینی شهر'!H6+'[4]فلاورجان'!H6+'[4]کاشان'!H6+'[4]گلپایگان'!H6+'[4]مبارکه'!H6+'[4]نجف آباد'!H6</f>
        <v>68000</v>
      </c>
      <c r="I6" s="37">
        <f>H6/G6</f>
        <v>15.454545454545455</v>
      </c>
      <c r="J6" s="37">
        <f>'[4]آران و بیدگل'!J6+'[4]خمینی شهر'!J6+'[4]فلاورجان'!J6+'[4]کاشان'!J6+'[4]گلپایگان'!J6+'[4]مبارکه'!J6+'[4]نجف آباد'!J6</f>
        <v>9</v>
      </c>
      <c r="K6" s="37">
        <f>'[4]آران و بیدگل'!K6+'[4]خمینی شهر'!K6+'[4]فلاورجان'!K6+'[4]کاشان'!K6+'[4]گلپایگان'!K6+'[4]مبارکه'!K6+'[4]نجف آباد'!K6</f>
        <v>11</v>
      </c>
      <c r="L6" s="59"/>
    </row>
    <row r="7" spans="2:12" ht="26.25" customHeight="1">
      <c r="B7" s="60" t="s">
        <v>150</v>
      </c>
      <c r="C7" s="40">
        <f>'[4]آران و بیدگل'!C7+'[4]خمینی شهر'!C7+'[4]فلاورجان'!C7+'[4]کاشان'!C7+'[4]گلپایگان'!C7+'[4]مبارکه'!C7+'[4]نجف آباد'!C7</f>
        <v>1500</v>
      </c>
      <c r="D7" s="40">
        <f>'[4]آران و بیدگل'!D7+'[4]خمینی شهر'!D7+'[4]فلاورجان'!D7+'[4]کاشان'!D7+'[4]گلپایگان'!D7+'[4]مبارکه'!D7+'[4]نجف آباد'!D7</f>
        <v>0</v>
      </c>
      <c r="E7" s="40">
        <f>'[4]آران و بیدگل'!E7+'[4]خمینی شهر'!E7+'[4]فلاورجان'!E7+'[4]کاشان'!E7+'[4]گلپایگان'!E7+'[4]مبارکه'!E7+'[4]نجف آباد'!E7</f>
        <v>0</v>
      </c>
      <c r="F7" s="40">
        <f>'[4]آران و بیدگل'!F7+'[4]خمینی شهر'!F7+'[4]فلاورجان'!F7+'[4]کاشان'!F7+'[4]گلپایگان'!F7+'[4]مبارکه'!F7+'[4]نجف آباد'!F7</f>
        <v>1900</v>
      </c>
      <c r="G7" s="40">
        <f aca="true" t="shared" si="0" ref="G7:G27">SUM(C7:F7)</f>
        <v>3400</v>
      </c>
      <c r="H7" s="40">
        <f>'[4]آران و بیدگل'!H7+'[4]خمینی شهر'!H7+'[4]فلاورجان'!H7+'[4]کاشان'!H7+'[4]گلپایگان'!H7+'[4]مبارکه'!H7+'[4]نجف آباد'!H7</f>
        <v>61000</v>
      </c>
      <c r="I7" s="40">
        <f aca="true" t="shared" si="1" ref="I7:I27">H7/G7</f>
        <v>17.941176470588236</v>
      </c>
      <c r="J7" s="40">
        <f>'[4]آران و بیدگل'!J7+'[4]خمینی شهر'!J7+'[4]فلاورجان'!J7+'[4]کاشان'!J7+'[4]گلپایگان'!J7+'[4]مبارکه'!J7+'[4]نجف آباد'!J7</f>
        <v>7</v>
      </c>
      <c r="K7" s="40">
        <f>'[4]آران و بیدگل'!K7+'[4]خمینی شهر'!K7+'[4]فلاورجان'!K7+'[4]کاشان'!K7+'[4]گلپایگان'!K7+'[4]مبارکه'!K7+'[4]نجف آباد'!K7</f>
        <v>7</v>
      </c>
      <c r="L7" s="61"/>
    </row>
    <row r="8" spans="2:12" ht="26.25" customHeight="1">
      <c r="B8" s="60" t="s">
        <v>151</v>
      </c>
      <c r="C8" s="40">
        <f>'[4]آران و بیدگل'!C8+'[4]خمینی شهر'!C8+'[4]فلاورجان'!C8+'[4]کاشان'!C8+'[4]گلپایگان'!C8+'[4]مبارکه'!C8+'[4]نجف آباد'!C8</f>
        <v>0</v>
      </c>
      <c r="D8" s="40">
        <f>'[4]آران و بیدگل'!D8+'[4]خمینی شهر'!D8+'[4]فلاورجان'!D8+'[4]کاشان'!D8+'[4]گلپایگان'!D8+'[4]مبارکه'!D8+'[4]نجف آباد'!D8</f>
        <v>0</v>
      </c>
      <c r="E8" s="40">
        <f>'[4]آران و بیدگل'!E8+'[4]خمینی شهر'!E8+'[4]فلاورجان'!E8+'[4]کاشان'!E8+'[4]گلپایگان'!E8+'[4]مبارکه'!E8+'[4]نجف آباد'!E8</f>
        <v>0</v>
      </c>
      <c r="F8" s="40">
        <f>'[4]آران و بیدگل'!F8+'[4]خمینی شهر'!F8+'[4]فلاورجان'!F8+'[4]کاشان'!F8+'[4]گلپایگان'!F8+'[4]مبارکه'!F8+'[4]نجف آباد'!F8</f>
        <v>0</v>
      </c>
      <c r="G8" s="40">
        <f t="shared" si="0"/>
        <v>0</v>
      </c>
      <c r="H8" s="40">
        <f>'[4]آران و بیدگل'!H8+'[4]خمینی شهر'!H8+'[4]فلاورجان'!H8+'[4]کاشان'!H8+'[4]گلپایگان'!H8+'[4]مبارکه'!H8+'[4]نجف آباد'!H8</f>
        <v>0</v>
      </c>
      <c r="I8" s="40"/>
      <c r="J8" s="40">
        <f>'[4]آران و بیدگل'!J8+'[4]خمینی شهر'!J8+'[4]فلاورجان'!J8+'[4]کاشان'!J8+'[4]گلپایگان'!J8+'[4]مبارکه'!J8+'[4]نجف آباد'!J8</f>
        <v>0</v>
      </c>
      <c r="K8" s="40">
        <f>'[4]آران و بیدگل'!K8+'[4]خمینی شهر'!K8+'[4]فلاورجان'!K8+'[4]کاشان'!K8+'[4]گلپایگان'!K8+'[4]مبارکه'!K8+'[4]نجف آباد'!K8</f>
        <v>0</v>
      </c>
      <c r="L8" s="62"/>
    </row>
    <row r="9" spans="2:12" ht="26.25" customHeight="1">
      <c r="B9" s="60" t="s">
        <v>152</v>
      </c>
      <c r="C9" s="40">
        <f>'[4]آران و بیدگل'!C9+'[4]خمینی شهر'!C9+'[4]فلاورجان'!C9+'[4]کاشان'!C9+'[4]گلپایگان'!C9+'[4]مبارکه'!C9+'[4]نجف آباد'!C9</f>
        <v>560</v>
      </c>
      <c r="D9" s="40">
        <f>'[4]آران و بیدگل'!D9+'[4]خمینی شهر'!D9+'[4]فلاورجان'!D9+'[4]کاشان'!D9+'[4]گلپایگان'!D9+'[4]مبارکه'!D9+'[4]نجف آباد'!D9</f>
        <v>0</v>
      </c>
      <c r="E9" s="40">
        <f>'[4]آران و بیدگل'!E9+'[4]خمینی شهر'!E9+'[4]فلاورجان'!E9+'[4]کاشان'!E9+'[4]گلپایگان'!E9+'[4]مبارکه'!E9+'[4]نجف آباد'!E9</f>
        <v>0</v>
      </c>
      <c r="F9" s="40">
        <f>'[4]آران و بیدگل'!F9+'[4]خمینی شهر'!F9+'[4]فلاورجان'!F9+'[4]کاشان'!F9+'[4]گلپایگان'!F9+'[4]مبارکه'!F9+'[4]نجف آباد'!F9</f>
        <v>2000</v>
      </c>
      <c r="G9" s="40">
        <f t="shared" si="0"/>
        <v>2560</v>
      </c>
      <c r="H9" s="40">
        <f>'[4]آران و بیدگل'!H9+'[4]خمینی شهر'!H9+'[4]فلاورجان'!H9+'[4]کاشان'!H9+'[4]گلپایگان'!H9+'[4]مبارکه'!H9+'[4]نجف آباد'!H9</f>
        <v>343000</v>
      </c>
      <c r="I9" s="40">
        <f t="shared" si="1"/>
        <v>133.984375</v>
      </c>
      <c r="J9" s="40">
        <f>'[4]آران و بیدگل'!J9+'[4]خمینی شهر'!J9+'[4]فلاورجان'!J9+'[4]کاشان'!J9+'[4]گلپایگان'!J9+'[4]مبارکه'!J9+'[4]نجف آباد'!J9</f>
        <v>4</v>
      </c>
      <c r="K9" s="40">
        <f>'[4]آران و بیدگل'!K9+'[4]خمینی شهر'!K9+'[4]فلاورجان'!K9+'[4]کاشان'!K9+'[4]گلپایگان'!K9+'[4]مبارکه'!K9+'[4]نجف آباد'!K9</f>
        <v>4</v>
      </c>
      <c r="L9" s="62"/>
    </row>
    <row r="10" spans="2:12" ht="26.25" customHeight="1">
      <c r="B10" s="60" t="s">
        <v>153</v>
      </c>
      <c r="C10" s="40">
        <f>'[4]آران و بیدگل'!C10+'[4]خمینی شهر'!C10+'[4]فلاورجان'!C10+'[4]کاشان'!C10+'[4]گلپایگان'!C10+'[4]مبارکه'!C10+'[4]نجف آباد'!C10</f>
        <v>0</v>
      </c>
      <c r="D10" s="40">
        <f>'[4]آران و بیدگل'!D10+'[4]خمینی شهر'!D10+'[4]فلاورجان'!D10+'[4]کاشان'!D10+'[4]گلپایگان'!D10+'[4]مبارکه'!D10+'[4]نجف آباد'!D10</f>
        <v>0</v>
      </c>
      <c r="E10" s="40">
        <f>'[4]آران و بیدگل'!E10+'[4]خمینی شهر'!E10+'[4]فلاورجان'!E10+'[4]کاشان'!E10+'[4]گلپایگان'!E10+'[4]مبارکه'!E10+'[4]نجف آباد'!E10</f>
        <v>0</v>
      </c>
      <c r="F10" s="40">
        <f>'[4]آران و بیدگل'!F10+'[4]خمینی شهر'!F10+'[4]فلاورجان'!F10+'[4]کاشان'!F10+'[4]گلپایگان'!F10+'[4]مبارکه'!F10+'[4]نجف آباد'!F10</f>
        <v>0</v>
      </c>
      <c r="G10" s="40">
        <f t="shared" si="0"/>
        <v>0</v>
      </c>
      <c r="H10" s="40">
        <f>'[4]آران و بیدگل'!H10+'[4]خمینی شهر'!H10+'[4]فلاورجان'!H10+'[4]کاشان'!H10+'[4]گلپایگان'!H10+'[4]مبارکه'!H10+'[4]نجف آباد'!H10</f>
        <v>0</v>
      </c>
      <c r="I10" s="40"/>
      <c r="J10" s="40">
        <f>'[4]آران و بیدگل'!J10+'[4]خمینی شهر'!J10+'[4]فلاورجان'!J10+'[4]کاشان'!J10+'[4]گلپایگان'!J10+'[4]مبارکه'!J10+'[4]نجف آباد'!J10</f>
        <v>0</v>
      </c>
      <c r="K10" s="40">
        <f>'[4]آران و بیدگل'!K10+'[4]خمینی شهر'!K10+'[4]فلاورجان'!K10+'[4]کاشان'!K10+'[4]گلپایگان'!K10+'[4]مبارکه'!K10+'[4]نجف آباد'!K10</f>
        <v>0</v>
      </c>
      <c r="L10" s="62"/>
    </row>
    <row r="11" spans="2:12" ht="26.25" customHeight="1">
      <c r="B11" s="60" t="s">
        <v>154</v>
      </c>
      <c r="C11" s="40">
        <f>'[4]آران و بیدگل'!C11+'[4]خمینی شهر'!C11+'[4]فلاورجان'!C11+'[4]کاشان'!C11+'[4]گلپایگان'!C11+'[4]مبارکه'!C11+'[4]نجف آباد'!C11</f>
        <v>1000</v>
      </c>
      <c r="D11" s="40">
        <f>'[4]آران و بیدگل'!D11+'[4]خمینی شهر'!D11+'[4]فلاورجان'!D11+'[4]کاشان'!D11+'[4]گلپایگان'!D11+'[4]مبارکه'!D11+'[4]نجف آباد'!D11</f>
        <v>0</v>
      </c>
      <c r="E11" s="40">
        <f>'[4]آران و بیدگل'!E11+'[4]خمینی شهر'!E11+'[4]فلاورجان'!E11+'[4]کاشان'!E11+'[4]گلپایگان'!E11+'[4]مبارکه'!E11+'[4]نجف آباد'!E11</f>
        <v>0</v>
      </c>
      <c r="F11" s="40">
        <f>'[4]آران و بیدگل'!F11+'[4]خمینی شهر'!F11+'[4]فلاورجان'!F11+'[4]کاشان'!F11+'[4]گلپایگان'!F11+'[4]مبارکه'!F11+'[4]نجف آباد'!F11</f>
        <v>6200</v>
      </c>
      <c r="G11" s="40">
        <f t="shared" si="0"/>
        <v>7200</v>
      </c>
      <c r="H11" s="40">
        <f>'[4]آران و بیدگل'!H11+'[4]خمینی شهر'!H11+'[4]فلاورجان'!H11+'[4]کاشان'!H11+'[4]گلپایگان'!H11+'[4]مبارکه'!H11+'[4]نجف آباد'!H11</f>
        <v>267500</v>
      </c>
      <c r="I11" s="40">
        <f t="shared" si="1"/>
        <v>37.15277777777778</v>
      </c>
      <c r="J11" s="40">
        <f>'[4]آران و بیدگل'!J11+'[4]خمینی شهر'!J11+'[4]فلاورجان'!J11+'[4]کاشان'!J11+'[4]گلپایگان'!J11+'[4]مبارکه'!J11+'[4]نجف آباد'!J11</f>
        <v>24</v>
      </c>
      <c r="K11" s="40">
        <f>'[4]آران و بیدگل'!K11+'[4]خمینی شهر'!K11+'[4]فلاورجان'!K11+'[4]کاشان'!K11+'[4]گلپایگان'!K11+'[4]مبارکه'!K11+'[4]نجف آباد'!K11</f>
        <v>24</v>
      </c>
      <c r="L11" s="62"/>
    </row>
    <row r="12" spans="2:12" ht="26.25" customHeight="1">
      <c r="B12" s="60" t="s">
        <v>155</v>
      </c>
      <c r="C12" s="40">
        <f>'[4]آران و بیدگل'!C12+'[4]خمینی شهر'!C12+'[4]فلاورجان'!C12+'[4]کاشان'!C12+'[4]گلپایگان'!C12+'[4]مبارکه'!C12+'[4]نجف آباد'!C12</f>
        <v>0</v>
      </c>
      <c r="D12" s="40">
        <f>'[4]آران و بیدگل'!D12+'[4]خمینی شهر'!D12+'[4]فلاورجان'!D12+'[4]کاشان'!D12+'[4]گلپایگان'!D12+'[4]مبارکه'!D12+'[4]نجف آباد'!D12</f>
        <v>0</v>
      </c>
      <c r="E12" s="40">
        <f>'[4]آران و بیدگل'!E12+'[4]خمینی شهر'!E12+'[4]فلاورجان'!E12+'[4]کاشان'!E12+'[4]گلپایگان'!E12+'[4]مبارکه'!E12+'[4]نجف آباد'!E12</f>
        <v>0</v>
      </c>
      <c r="F12" s="40">
        <f>'[4]آران و بیدگل'!F12+'[4]خمینی شهر'!F12+'[4]فلاورجان'!F12+'[4]کاشان'!F12+'[4]گلپایگان'!F12+'[4]مبارکه'!F12+'[4]نجف آباد'!F12</f>
        <v>2200</v>
      </c>
      <c r="G12" s="40">
        <f t="shared" si="0"/>
        <v>2200</v>
      </c>
      <c r="H12" s="40">
        <f>'[4]آران و بیدگل'!H12+'[4]خمینی شهر'!H12+'[4]فلاورجان'!H12+'[4]کاشان'!H12+'[4]گلپایگان'!H12+'[4]مبارکه'!H12+'[4]نجف آباد'!H12</f>
        <v>42000</v>
      </c>
      <c r="I12" s="40">
        <f t="shared" si="1"/>
        <v>19.09090909090909</v>
      </c>
      <c r="J12" s="40">
        <f>'[4]آران و بیدگل'!J12+'[4]خمینی شهر'!J12+'[4]فلاورجان'!J12+'[4]کاشان'!J12+'[4]گلپایگان'!J12+'[4]مبارکه'!J12+'[4]نجف آباد'!J12</f>
        <v>5</v>
      </c>
      <c r="K12" s="40">
        <f>'[4]آران و بیدگل'!K12+'[4]خمینی شهر'!K12+'[4]فلاورجان'!K12+'[4]کاشان'!K12+'[4]گلپایگان'!K12+'[4]مبارکه'!K12+'[4]نجف آباد'!K12</f>
        <v>6</v>
      </c>
      <c r="L12" s="62"/>
    </row>
    <row r="13" spans="2:12" ht="26.25" customHeight="1">
      <c r="B13" s="60" t="s">
        <v>156</v>
      </c>
      <c r="C13" s="40">
        <f>'[4]آران و بیدگل'!C13+'[4]خمینی شهر'!C13+'[4]فلاورجان'!C13+'[4]کاشان'!C13+'[4]گلپایگان'!C13+'[4]مبارکه'!C13+'[4]نجف آباد'!C13</f>
        <v>0</v>
      </c>
      <c r="D13" s="40">
        <f>'[4]آران و بیدگل'!D13+'[4]خمینی شهر'!D13+'[4]فلاورجان'!D13+'[4]کاشان'!D13+'[4]گلپایگان'!D13+'[4]مبارکه'!D13+'[4]نجف آباد'!D13</f>
        <v>0</v>
      </c>
      <c r="E13" s="40">
        <f>'[4]آران و بیدگل'!E13+'[4]خمینی شهر'!E13+'[4]فلاورجان'!E13+'[4]کاشان'!E13+'[4]گلپایگان'!E13+'[4]مبارکه'!E13+'[4]نجف آباد'!E13</f>
        <v>0</v>
      </c>
      <c r="F13" s="40">
        <f>'[4]آران و بیدگل'!F13+'[4]خمینی شهر'!F13+'[4]فلاورجان'!F13+'[4]کاشان'!F13+'[4]گلپایگان'!F13+'[4]مبارکه'!F13+'[4]نجف آباد'!F13</f>
        <v>3000</v>
      </c>
      <c r="G13" s="40">
        <f t="shared" si="0"/>
        <v>3000</v>
      </c>
      <c r="H13" s="40">
        <f>'[4]آران و بیدگل'!H13+'[4]خمینی شهر'!H13+'[4]فلاورجان'!H13+'[4]کاشان'!H13+'[4]گلپایگان'!H13+'[4]مبارکه'!H13+'[4]نجف آباد'!H13</f>
        <v>60000</v>
      </c>
      <c r="I13" s="40">
        <f t="shared" si="1"/>
        <v>20</v>
      </c>
      <c r="J13" s="40">
        <f>'[4]آران و بیدگل'!J13+'[4]خمینی شهر'!J13+'[4]فلاورجان'!J13+'[4]کاشان'!J13+'[4]گلپایگان'!J13+'[4]مبارکه'!J13+'[4]نجف آباد'!J13</f>
        <v>4</v>
      </c>
      <c r="K13" s="40">
        <f>'[4]آران و بیدگل'!K13+'[4]خمینی شهر'!K13+'[4]فلاورجان'!K13+'[4]کاشان'!K13+'[4]گلپایگان'!K13+'[4]مبارکه'!K13+'[4]نجف آباد'!K13</f>
        <v>4</v>
      </c>
      <c r="L13" s="62"/>
    </row>
    <row r="14" spans="2:12" ht="26.25" customHeight="1">
      <c r="B14" s="60" t="s">
        <v>157</v>
      </c>
      <c r="C14" s="40">
        <f>'[4]آران و بیدگل'!C14+'[4]خمینی شهر'!C14+'[4]فلاورجان'!C14+'[4]کاشان'!C14+'[4]گلپایگان'!C14+'[4]مبارکه'!C14+'[4]نجف آباد'!C14</f>
        <v>0</v>
      </c>
      <c r="D14" s="40">
        <f>'[4]آران و بیدگل'!D14+'[4]خمینی شهر'!D14+'[4]فلاورجان'!D14+'[4]کاشان'!D14+'[4]گلپایگان'!D14+'[4]مبارکه'!D14+'[4]نجف آباد'!D14</f>
        <v>0</v>
      </c>
      <c r="E14" s="40">
        <f>'[4]آران و بیدگل'!E14+'[4]خمینی شهر'!E14+'[4]فلاورجان'!E14+'[4]کاشان'!E14+'[4]گلپایگان'!E14+'[4]مبارکه'!E14+'[4]نجف آباد'!E14</f>
        <v>0</v>
      </c>
      <c r="F14" s="40">
        <f>'[4]آران و بیدگل'!F14+'[4]خمینی شهر'!F14+'[4]فلاورجان'!F14+'[4]کاشان'!F14+'[4]گلپایگان'!F14+'[4]مبارکه'!F14+'[4]نجف آباد'!F14</f>
        <v>0</v>
      </c>
      <c r="G14" s="40">
        <f t="shared" si="0"/>
        <v>0</v>
      </c>
      <c r="H14" s="40">
        <f>'[4]آران و بیدگل'!H14+'[4]خمینی شهر'!H14+'[4]فلاورجان'!H14+'[4]کاشان'!H14+'[4]گلپایگان'!H14+'[4]مبارکه'!H14+'[4]نجف آباد'!H14</f>
        <v>0</v>
      </c>
      <c r="I14" s="40"/>
      <c r="J14" s="40">
        <f>'[4]آران و بیدگل'!J14+'[4]خمینی شهر'!J14+'[4]فلاورجان'!J14+'[4]کاشان'!J14+'[4]گلپایگان'!J14+'[4]مبارکه'!J14+'[4]نجف آباد'!J14</f>
        <v>0</v>
      </c>
      <c r="K14" s="40">
        <f>'[4]آران و بیدگل'!K14+'[4]خمینی شهر'!K14+'[4]فلاورجان'!K14+'[4]کاشان'!K14+'[4]گلپایگان'!K14+'[4]مبارکه'!K14+'[4]نجف آباد'!K14</f>
        <v>0</v>
      </c>
      <c r="L14" s="62"/>
    </row>
    <row r="15" spans="2:12" ht="26.25" customHeight="1">
      <c r="B15" s="60" t="s">
        <v>158</v>
      </c>
      <c r="C15" s="40">
        <f>'[4]آران و بیدگل'!C15+'[4]خمینی شهر'!C15+'[4]فلاورجان'!C15+'[4]کاشان'!C15+'[4]گلپایگان'!C15+'[4]مبارکه'!C15+'[4]نجف آباد'!C15</f>
        <v>0</v>
      </c>
      <c r="D15" s="40">
        <f>'[4]آران و بیدگل'!D15+'[4]خمینی شهر'!D15+'[4]فلاورجان'!D15+'[4]کاشان'!D15+'[4]گلپایگان'!D15+'[4]مبارکه'!D15+'[4]نجف آباد'!D15</f>
        <v>0</v>
      </c>
      <c r="E15" s="40">
        <f>'[4]آران و بیدگل'!E15+'[4]خمینی شهر'!E15+'[4]فلاورجان'!E15+'[4]کاشان'!E15+'[4]گلپایگان'!E15+'[4]مبارکه'!E15+'[4]نجف آباد'!E15</f>
        <v>0</v>
      </c>
      <c r="F15" s="40">
        <f>'[4]آران و بیدگل'!F15+'[4]خمینی شهر'!F15+'[4]فلاورجان'!F15+'[4]کاشان'!F15+'[4]گلپایگان'!F15+'[4]مبارکه'!F15+'[4]نجف آباد'!F15</f>
        <v>200</v>
      </c>
      <c r="G15" s="40">
        <f t="shared" si="0"/>
        <v>200</v>
      </c>
      <c r="H15" s="40">
        <f>'[4]آران و بیدگل'!H15+'[4]خمینی شهر'!H15+'[4]فلاورجان'!H15+'[4]کاشان'!H15+'[4]گلپایگان'!H15+'[4]مبارکه'!H15+'[4]نجف آباد'!H15</f>
        <v>2000</v>
      </c>
      <c r="I15" s="40">
        <f t="shared" si="1"/>
        <v>10</v>
      </c>
      <c r="J15" s="40">
        <f>'[4]آران و بیدگل'!J15+'[4]خمینی شهر'!J15+'[4]فلاورجان'!J15+'[4]کاشان'!J15+'[4]گلپایگان'!J15+'[4]مبارکه'!J15+'[4]نجف آباد'!J15</f>
        <v>2</v>
      </c>
      <c r="K15" s="40">
        <f>'[4]آران و بیدگل'!K15+'[4]خمینی شهر'!K15+'[4]فلاورجان'!K15+'[4]کاشان'!K15+'[4]گلپایگان'!K15+'[4]مبارکه'!K15+'[4]نجف آباد'!K15</f>
        <v>2</v>
      </c>
      <c r="L15" s="62"/>
    </row>
    <row r="16" spans="2:12" ht="26.25" customHeight="1">
      <c r="B16" s="60" t="s">
        <v>159</v>
      </c>
      <c r="C16" s="40">
        <f>'[4]آران و بیدگل'!C16+'[4]خمینی شهر'!C16+'[4]فلاورجان'!C16+'[4]کاشان'!C16+'[4]گلپایگان'!C16+'[4]مبارکه'!C16+'[4]نجف آباد'!C16</f>
        <v>0</v>
      </c>
      <c r="D16" s="40">
        <f>'[4]آران و بیدگل'!D16+'[4]خمینی شهر'!D16+'[4]فلاورجان'!D16+'[4]کاشان'!D16+'[4]گلپایگان'!D16+'[4]مبارکه'!D16+'[4]نجف آباد'!D16</f>
        <v>0</v>
      </c>
      <c r="E16" s="40">
        <f>'[4]آران و بیدگل'!E16+'[4]خمینی شهر'!E16+'[4]فلاورجان'!E16+'[4]کاشان'!E16+'[4]گلپایگان'!E16+'[4]مبارکه'!E16+'[4]نجف آباد'!E16</f>
        <v>0</v>
      </c>
      <c r="F16" s="40">
        <f>'[4]آران و بیدگل'!F16+'[4]خمینی شهر'!F16+'[4]فلاورجان'!F16+'[4]کاشان'!F16+'[4]گلپایگان'!F16+'[4]مبارکه'!F16+'[4]نجف آباد'!F16</f>
        <v>700</v>
      </c>
      <c r="G16" s="40">
        <f t="shared" si="0"/>
        <v>700</v>
      </c>
      <c r="H16" s="40">
        <f>'[4]آران و بیدگل'!H16+'[4]خمینی شهر'!H16+'[4]فلاورجان'!H16+'[4]کاشان'!H16+'[4]گلپایگان'!H16+'[4]مبارکه'!H16+'[4]نجف آباد'!H16</f>
        <v>32000</v>
      </c>
      <c r="I16" s="40">
        <f t="shared" si="1"/>
        <v>45.714285714285715</v>
      </c>
      <c r="J16" s="40">
        <f>'[4]آران و بیدگل'!J16+'[4]خمینی شهر'!J16+'[4]فلاورجان'!J16+'[4]کاشان'!J16+'[4]گلپایگان'!J16+'[4]مبارکه'!J16+'[4]نجف آباد'!J16</f>
        <v>5</v>
      </c>
      <c r="K16" s="40">
        <f>'[4]آران و بیدگل'!K16+'[4]خمینی شهر'!K16+'[4]فلاورجان'!K16+'[4]کاشان'!K16+'[4]گلپایگان'!K16+'[4]مبارکه'!K16+'[4]نجف آباد'!K16</f>
        <v>5</v>
      </c>
      <c r="L16" s="62"/>
    </row>
    <row r="17" spans="2:12" ht="26.25" customHeight="1">
      <c r="B17" s="60" t="s">
        <v>160</v>
      </c>
      <c r="C17" s="40">
        <f>'[4]آران و بیدگل'!C17+'[4]خمینی شهر'!C17+'[4]فلاورجان'!C17+'[4]کاشان'!C17+'[4]گلپایگان'!C17+'[4]مبارکه'!C17+'[4]نجف آباد'!C17</f>
        <v>0</v>
      </c>
      <c r="D17" s="40">
        <f>'[4]آران و بیدگل'!D17+'[4]خمینی شهر'!D17+'[4]فلاورجان'!D17+'[4]کاشان'!D17+'[4]گلپایگان'!D17+'[4]مبارکه'!D17+'[4]نجف آباد'!D17</f>
        <v>0</v>
      </c>
      <c r="E17" s="40">
        <f>'[4]آران و بیدگل'!E17+'[4]خمینی شهر'!E17+'[4]فلاورجان'!E17+'[4]کاشان'!E17+'[4]گلپایگان'!E17+'[4]مبارکه'!E17+'[4]نجف آباد'!E17</f>
        <v>0</v>
      </c>
      <c r="F17" s="40">
        <f>'[4]آران و بیدگل'!F17+'[4]خمینی شهر'!F17+'[4]فلاورجان'!F17+'[4]کاشان'!F17+'[4]گلپایگان'!F17+'[4]مبارکه'!F17+'[4]نجف آباد'!F17</f>
        <v>0</v>
      </c>
      <c r="G17" s="40">
        <f t="shared" si="0"/>
        <v>0</v>
      </c>
      <c r="H17" s="40">
        <f>'[4]آران و بیدگل'!H17+'[4]خمینی شهر'!H17+'[4]فلاورجان'!H17+'[4]کاشان'!H17+'[4]گلپایگان'!H17+'[4]مبارکه'!H17+'[4]نجف آباد'!H17</f>
        <v>0</v>
      </c>
      <c r="I17" s="40"/>
      <c r="J17" s="40">
        <f>'[4]آران و بیدگل'!J17+'[4]خمینی شهر'!J17+'[4]فلاورجان'!J17+'[4]کاشان'!J17+'[4]گلپایگان'!J17+'[4]مبارکه'!J17+'[4]نجف آباد'!J17</f>
        <v>0</v>
      </c>
      <c r="K17" s="40">
        <f>'[4]آران و بیدگل'!K17+'[4]خمینی شهر'!K17+'[4]فلاورجان'!K17+'[4]کاشان'!K17+'[4]گلپایگان'!K17+'[4]مبارکه'!K17+'[4]نجف آباد'!K17</f>
        <v>0</v>
      </c>
      <c r="L17" s="62"/>
    </row>
    <row r="18" spans="2:12" ht="26.25" customHeight="1">
      <c r="B18" s="60" t="s">
        <v>161</v>
      </c>
      <c r="C18" s="40">
        <f>'[4]آران و بیدگل'!C18+'[4]خمینی شهر'!C18+'[4]فلاورجان'!C18+'[4]کاشان'!C18+'[4]گلپایگان'!C18+'[4]مبارکه'!C18+'[4]نجف آباد'!C18</f>
        <v>60</v>
      </c>
      <c r="D18" s="40">
        <f>'[4]آران و بیدگل'!D18+'[4]خمینی شهر'!D18+'[4]فلاورجان'!D18+'[4]کاشان'!D18+'[4]گلپایگان'!D18+'[4]مبارکه'!D18+'[4]نجف آباد'!D18</f>
        <v>0</v>
      </c>
      <c r="E18" s="40">
        <f>'[4]آران و بیدگل'!E18+'[4]خمینی شهر'!E18+'[4]فلاورجان'!E18+'[4]کاشان'!E18+'[4]گلپایگان'!E18+'[4]مبارکه'!E18+'[4]نجف آباد'!E18</f>
        <v>0</v>
      </c>
      <c r="F18" s="40">
        <f>'[4]آران و بیدگل'!F18+'[4]خمینی شهر'!F18+'[4]فلاورجان'!F18+'[4]کاشان'!F18+'[4]گلپایگان'!F18+'[4]مبارکه'!F18+'[4]نجف آباد'!F18</f>
        <v>2900</v>
      </c>
      <c r="G18" s="40">
        <f t="shared" si="0"/>
        <v>2960</v>
      </c>
      <c r="H18" s="40">
        <f>'[4]آران و بیدگل'!H18+'[4]خمینی شهر'!H18+'[4]فلاورجان'!H18+'[4]کاشان'!H18+'[4]گلپایگان'!H18+'[4]مبارکه'!H18+'[4]نجف آباد'!H18</f>
        <v>137000</v>
      </c>
      <c r="I18" s="40">
        <f t="shared" si="1"/>
        <v>46.28378378378378</v>
      </c>
      <c r="J18" s="40">
        <f>'[4]آران و بیدگل'!J18+'[4]خمینی شهر'!J18+'[4]فلاورجان'!J18+'[4]کاشان'!J18+'[4]گلپایگان'!J18+'[4]مبارکه'!J18+'[4]نجف آباد'!J18</f>
        <v>11</v>
      </c>
      <c r="K18" s="40">
        <f>'[4]آران و بیدگل'!K18+'[4]خمینی شهر'!K18+'[4]فلاورجان'!K18+'[4]کاشان'!K18+'[4]گلپایگان'!K18+'[4]مبارکه'!K18+'[4]نجف آباد'!K18</f>
        <v>11</v>
      </c>
      <c r="L18" s="62"/>
    </row>
    <row r="19" spans="2:12" ht="26.25" customHeight="1">
      <c r="B19" s="60" t="s">
        <v>162</v>
      </c>
      <c r="C19" s="40">
        <f>'[4]آران و بیدگل'!C19+'[4]خمینی شهر'!C19+'[4]فلاورجان'!C19+'[4]کاشان'!C19+'[4]گلپایگان'!C19+'[4]مبارکه'!C19+'[4]نجف آباد'!C19</f>
        <v>1220</v>
      </c>
      <c r="D19" s="40">
        <f>'[4]آران و بیدگل'!D19+'[4]خمینی شهر'!D19+'[4]فلاورجان'!D19+'[4]کاشان'!D19+'[4]گلپایگان'!D19+'[4]مبارکه'!D19+'[4]نجف آباد'!D19</f>
        <v>0</v>
      </c>
      <c r="E19" s="40">
        <f>'[4]آران و بیدگل'!E19+'[4]خمینی شهر'!E19+'[4]فلاورجان'!E19+'[4]کاشان'!E19+'[4]گلپایگان'!E19+'[4]مبارکه'!E19+'[4]نجف آباد'!E19</f>
        <v>0</v>
      </c>
      <c r="F19" s="40">
        <f>'[4]آران و بیدگل'!F19+'[4]خمینی شهر'!F19+'[4]فلاورجان'!F19+'[4]کاشان'!F19+'[4]گلپایگان'!F19+'[4]مبارکه'!F19+'[4]نجف آباد'!F19</f>
        <v>2800</v>
      </c>
      <c r="G19" s="40">
        <f t="shared" si="0"/>
        <v>4020</v>
      </c>
      <c r="H19" s="40">
        <f>'[4]آران و بیدگل'!H19+'[4]خمینی شهر'!H19+'[4]فلاورجان'!H19+'[4]کاشان'!H19+'[4]گلپایگان'!H19+'[4]مبارکه'!H19+'[4]نجف آباد'!H19</f>
        <v>256500</v>
      </c>
      <c r="I19" s="40">
        <f t="shared" si="1"/>
        <v>63.80597014925373</v>
      </c>
      <c r="J19" s="40">
        <f>'[4]آران و بیدگل'!J19+'[4]خمینی شهر'!J19+'[4]فلاورجان'!J19+'[4]کاشان'!J19+'[4]گلپایگان'!J19+'[4]مبارکه'!J19+'[4]نجف آباد'!J19</f>
        <v>14</v>
      </c>
      <c r="K19" s="40">
        <f>'[4]آران و بیدگل'!K19+'[4]خمینی شهر'!K19+'[4]فلاورجان'!K19+'[4]کاشان'!K19+'[4]گلپایگان'!K19+'[4]مبارکه'!K19+'[4]نجف آباد'!K19</f>
        <v>14</v>
      </c>
      <c r="L19" s="62"/>
    </row>
    <row r="20" spans="2:12" ht="26.25" customHeight="1">
      <c r="B20" s="60" t="s">
        <v>163</v>
      </c>
      <c r="C20" s="40">
        <f>'[4]آران و بیدگل'!C20+'[4]خمینی شهر'!C20+'[4]فلاورجان'!C20+'[4]کاشان'!C20+'[4]گلپایگان'!C20+'[4]مبارکه'!C20+'[4]نجف آباد'!C20</f>
        <v>0</v>
      </c>
      <c r="D20" s="40">
        <f>'[4]آران و بیدگل'!D20+'[4]خمینی شهر'!D20+'[4]فلاورجان'!D20+'[4]کاشان'!D20+'[4]گلپایگان'!D20+'[4]مبارکه'!D20+'[4]نجف آباد'!D20</f>
        <v>0</v>
      </c>
      <c r="E20" s="40">
        <f>'[4]آران و بیدگل'!E20+'[4]خمینی شهر'!E20+'[4]فلاورجان'!E20+'[4]کاشان'!E20+'[4]گلپایگان'!E20+'[4]مبارکه'!E20+'[4]نجف آباد'!E20</f>
        <v>0</v>
      </c>
      <c r="F20" s="40">
        <f>'[4]آران و بیدگل'!F20+'[4]خمینی شهر'!F20+'[4]فلاورجان'!F20+'[4]کاشان'!F20+'[4]گلپایگان'!F20+'[4]مبارکه'!F20+'[4]نجف آباد'!F20</f>
        <v>500</v>
      </c>
      <c r="G20" s="40">
        <f t="shared" si="0"/>
        <v>500</v>
      </c>
      <c r="H20" s="40">
        <f>'[4]آران و بیدگل'!H20+'[4]خمینی شهر'!H20+'[4]فلاورجان'!H20+'[4]کاشان'!H20+'[4]گلپایگان'!H20+'[4]مبارکه'!H20+'[4]نجف آباد'!H20</f>
        <v>23000</v>
      </c>
      <c r="I20" s="40">
        <f t="shared" si="1"/>
        <v>46</v>
      </c>
      <c r="J20" s="40">
        <f>'[4]آران و بیدگل'!J20+'[4]خمینی شهر'!J20+'[4]فلاورجان'!J20+'[4]کاشان'!J20+'[4]گلپایگان'!J20+'[4]مبارکه'!J20+'[4]نجف آباد'!J20</f>
        <v>2</v>
      </c>
      <c r="K20" s="40">
        <f>'[4]آران و بیدگل'!K20+'[4]خمینی شهر'!K20+'[4]فلاورجان'!K20+'[4]کاشان'!K20+'[4]گلپایگان'!K20+'[4]مبارکه'!K20+'[4]نجف آباد'!K20</f>
        <v>2</v>
      </c>
      <c r="L20" s="62"/>
    </row>
    <row r="21" spans="2:12" ht="26.25" customHeight="1">
      <c r="B21" s="60" t="s">
        <v>164</v>
      </c>
      <c r="C21" s="40">
        <f>'[4]آران و بیدگل'!C21+'[4]خمینی شهر'!C21+'[4]فلاورجان'!C21+'[4]کاشان'!C21+'[4]گلپایگان'!C21+'[4]مبارکه'!C21+'[4]نجف آباد'!C21</f>
        <v>0</v>
      </c>
      <c r="D21" s="40">
        <f>'[4]آران و بیدگل'!D21+'[4]خمینی شهر'!D21+'[4]فلاورجان'!D21+'[4]کاشان'!D21+'[4]گلپایگان'!D21+'[4]مبارکه'!D21+'[4]نجف آباد'!D21</f>
        <v>0</v>
      </c>
      <c r="E21" s="40">
        <f>'[4]آران و بیدگل'!E21+'[4]خمینی شهر'!E21+'[4]فلاورجان'!E21+'[4]کاشان'!E21+'[4]گلپایگان'!E21+'[4]مبارکه'!E21+'[4]نجف آباد'!E21</f>
        <v>0</v>
      </c>
      <c r="F21" s="40">
        <f>'[4]آران و بیدگل'!F21+'[4]خمینی شهر'!F21+'[4]فلاورجان'!F21+'[4]کاشان'!F21+'[4]گلپایگان'!F21+'[4]مبارکه'!F21+'[4]نجف آباد'!F21</f>
        <v>0</v>
      </c>
      <c r="G21" s="40">
        <f t="shared" si="0"/>
        <v>0</v>
      </c>
      <c r="H21" s="40">
        <f>'[4]آران و بیدگل'!H21+'[4]خمینی شهر'!H21+'[4]فلاورجان'!H21+'[4]کاشان'!H21+'[4]گلپایگان'!H21+'[4]مبارکه'!H21+'[4]نجف آباد'!H21</f>
        <v>0</v>
      </c>
      <c r="I21" s="40"/>
      <c r="J21" s="40">
        <f>'[4]آران و بیدگل'!J21+'[4]خمینی شهر'!J21+'[4]فلاورجان'!J21+'[4]کاشان'!J21+'[4]گلپایگان'!J21+'[4]مبارکه'!J21+'[4]نجف آباد'!J21</f>
        <v>0</v>
      </c>
      <c r="K21" s="40">
        <f>'[4]آران و بیدگل'!K21+'[4]خمینی شهر'!K21+'[4]فلاورجان'!K21+'[4]کاشان'!K21+'[4]گلپایگان'!K21+'[4]مبارکه'!K21+'[4]نجف آباد'!K21</f>
        <v>0</v>
      </c>
      <c r="L21" s="62"/>
    </row>
    <row r="22" spans="2:12" ht="26.25" customHeight="1">
      <c r="B22" s="60" t="s">
        <v>165</v>
      </c>
      <c r="C22" s="40">
        <f>'[4]آران و بیدگل'!C22+'[4]خمینی شهر'!C22+'[4]فلاورجان'!C22+'[4]کاشان'!C22+'[4]گلپایگان'!C22+'[4]مبارکه'!C22+'[4]نجف آباد'!C22</f>
        <v>0</v>
      </c>
      <c r="D22" s="40">
        <f>'[4]آران و بیدگل'!D22+'[4]خمینی شهر'!D22+'[4]فلاورجان'!D22+'[4]کاشان'!D22+'[4]گلپایگان'!D22+'[4]مبارکه'!D22+'[4]نجف آباد'!D22</f>
        <v>0</v>
      </c>
      <c r="E22" s="40">
        <f>'[4]آران و بیدگل'!E22+'[4]خمینی شهر'!E22+'[4]فلاورجان'!E22+'[4]کاشان'!E22+'[4]گلپایگان'!E22+'[4]مبارکه'!E22+'[4]نجف آباد'!E22</f>
        <v>0</v>
      </c>
      <c r="F22" s="40">
        <f>'[4]آران و بیدگل'!F22+'[4]خمینی شهر'!F22+'[4]فلاورجان'!F22+'[4]کاشان'!F22+'[4]گلپایگان'!F22+'[4]مبارکه'!F22+'[4]نجف آباد'!F22</f>
        <v>700</v>
      </c>
      <c r="G22" s="40">
        <f t="shared" si="0"/>
        <v>700</v>
      </c>
      <c r="H22" s="40">
        <f>'[4]آران و بیدگل'!H22+'[4]خمینی شهر'!H22+'[4]فلاورجان'!H22+'[4]کاشان'!H22+'[4]گلپایگان'!H22+'[4]مبارکه'!H22+'[4]نجف آباد'!H22</f>
        <v>39600</v>
      </c>
      <c r="I22" s="40">
        <f t="shared" si="1"/>
        <v>56.57142857142857</v>
      </c>
      <c r="J22" s="40">
        <f>'[4]آران و بیدگل'!J22+'[4]خمینی شهر'!J22+'[4]فلاورجان'!J22+'[4]کاشان'!J22+'[4]گلپایگان'!J22+'[4]مبارکه'!J22+'[4]نجف آباد'!J22</f>
        <v>12</v>
      </c>
      <c r="K22" s="40">
        <f>'[4]آران و بیدگل'!K22+'[4]خمینی شهر'!K22+'[4]فلاورجان'!K22+'[4]کاشان'!K22+'[4]گلپایگان'!K22+'[4]مبارکه'!K22+'[4]نجف آباد'!K22</f>
        <v>12</v>
      </c>
      <c r="L22" s="62"/>
    </row>
    <row r="23" spans="2:12" ht="26.25" customHeight="1">
      <c r="B23" s="60" t="s">
        <v>166</v>
      </c>
      <c r="C23" s="40">
        <f>'[4]آران و بیدگل'!C23+'[4]خمینی شهر'!C23+'[4]فلاورجان'!C23+'[4]کاشان'!C23+'[4]گلپایگان'!C23+'[4]مبارکه'!C23+'[4]نجف آباد'!C23</f>
        <v>410</v>
      </c>
      <c r="D23" s="40">
        <f>'[4]آران و بیدگل'!D23+'[4]خمینی شهر'!D23+'[4]فلاورجان'!D23+'[4]کاشان'!D23+'[4]گلپایگان'!D23+'[4]مبارکه'!D23+'[4]نجف آباد'!D23</f>
        <v>0</v>
      </c>
      <c r="E23" s="40">
        <f>'[4]آران و بیدگل'!E23+'[4]خمینی شهر'!E23+'[4]فلاورجان'!E23+'[4]کاشان'!E23+'[4]گلپایگان'!E23+'[4]مبارکه'!E23+'[4]نجف آباد'!E23</f>
        <v>0</v>
      </c>
      <c r="F23" s="40">
        <f>'[4]آران و بیدگل'!F23+'[4]خمینی شهر'!F23+'[4]فلاورجان'!F23+'[4]کاشان'!F23+'[4]گلپایگان'!F23+'[4]مبارکه'!F23+'[4]نجف آباد'!F23</f>
        <v>1300</v>
      </c>
      <c r="G23" s="40">
        <f t="shared" si="0"/>
        <v>1710</v>
      </c>
      <c r="H23" s="40">
        <f>'[4]آران و بیدگل'!H23+'[4]خمینی شهر'!H23+'[4]فلاورجان'!H23+'[4]کاشان'!H23+'[4]گلپایگان'!H23+'[4]مبارکه'!H23+'[4]نجف آباد'!H23</f>
        <v>54000</v>
      </c>
      <c r="I23" s="40">
        <f t="shared" si="1"/>
        <v>31.57894736842105</v>
      </c>
      <c r="J23" s="40">
        <f>'[4]آران و بیدگل'!J23+'[4]خمینی شهر'!J23+'[4]فلاورجان'!J23+'[4]کاشان'!J23+'[4]گلپایگان'!J23+'[4]مبارکه'!J23+'[4]نجف آباد'!J23</f>
        <v>8</v>
      </c>
      <c r="K23" s="40">
        <f>'[4]آران و بیدگل'!K23+'[4]خمینی شهر'!K23+'[4]فلاورجان'!K23+'[4]کاشان'!K23+'[4]گلپایگان'!K23+'[4]مبارکه'!K23+'[4]نجف آباد'!K23</f>
        <v>6</v>
      </c>
      <c r="L23" s="62"/>
    </row>
    <row r="24" spans="2:12" ht="26.25" customHeight="1">
      <c r="B24" s="60" t="s">
        <v>167</v>
      </c>
      <c r="C24" s="40">
        <f>'[4]آران و بیدگل'!C24+'[4]خمینی شهر'!C24+'[4]فلاورجان'!C24+'[4]کاشان'!C24+'[4]گلپایگان'!C24+'[4]مبارکه'!C24+'[4]نجف آباد'!C24</f>
        <v>6230</v>
      </c>
      <c r="D24" s="40">
        <f>'[4]آران و بیدگل'!D24+'[4]خمینی شهر'!D24+'[4]فلاورجان'!D24+'[4]کاشان'!D24+'[4]گلپایگان'!D24+'[4]مبارکه'!D24+'[4]نجف آباد'!D24</f>
        <v>0</v>
      </c>
      <c r="E24" s="40">
        <f>'[4]آران و بیدگل'!E24+'[4]خمینی شهر'!E24+'[4]فلاورجان'!E24+'[4]کاشان'!E24+'[4]گلپایگان'!E24+'[4]مبارکه'!E24+'[4]نجف آباد'!E24</f>
        <v>0</v>
      </c>
      <c r="F24" s="40">
        <f>'[4]آران و بیدگل'!F24+'[4]خمینی شهر'!F24+'[4]فلاورجان'!F24+'[4]کاشان'!F24+'[4]گلپایگان'!F24+'[4]مبارکه'!F24+'[4]نجف آباد'!F24</f>
        <v>10500</v>
      </c>
      <c r="G24" s="40">
        <f t="shared" si="0"/>
        <v>16730</v>
      </c>
      <c r="H24" s="40">
        <f>'[4]آران و بیدگل'!H24+'[4]خمینی شهر'!H24+'[4]فلاورجان'!H24+'[4]کاشان'!H24+'[4]گلپایگان'!H24+'[4]مبارکه'!H24+'[4]نجف آباد'!H24</f>
        <v>1070000</v>
      </c>
      <c r="I24" s="40">
        <f t="shared" si="1"/>
        <v>63.956963538553495</v>
      </c>
      <c r="J24" s="40">
        <f>'[4]آران و بیدگل'!J24+'[4]خمینی شهر'!J24+'[4]فلاورجان'!J24+'[4]کاشان'!J24+'[4]گلپایگان'!J24+'[4]مبارکه'!J24+'[4]نجف آباد'!J24</f>
        <v>12</v>
      </c>
      <c r="K24" s="40">
        <f>'[4]آران و بیدگل'!K24+'[4]خمینی شهر'!K24+'[4]فلاورجان'!K24+'[4]کاشان'!K24+'[4]گلپایگان'!K24+'[4]مبارکه'!K24+'[4]نجف آباد'!K24</f>
        <v>10</v>
      </c>
      <c r="L24" s="62"/>
    </row>
    <row r="25" spans="2:12" ht="26.25" customHeight="1">
      <c r="B25" s="60" t="s">
        <v>168</v>
      </c>
      <c r="C25" s="40">
        <f>'[4]آران و بیدگل'!C25+'[4]خمینی شهر'!C25+'[4]فلاورجان'!C25+'[4]کاشان'!C25+'[4]گلپایگان'!C25+'[4]مبارکه'!C25+'[4]نجف آباد'!C25</f>
        <v>0</v>
      </c>
      <c r="D25" s="40">
        <f>'[4]آران و بیدگل'!D25+'[4]خمینی شهر'!D25+'[4]فلاورجان'!D25+'[4]کاشان'!D25+'[4]گلپایگان'!D25+'[4]مبارکه'!D25+'[4]نجف آباد'!D25</f>
        <v>0</v>
      </c>
      <c r="E25" s="40">
        <f>'[4]آران و بیدگل'!E25+'[4]خمینی شهر'!E25+'[4]فلاورجان'!E25+'[4]کاشان'!E25+'[4]گلپایگان'!E25+'[4]مبارکه'!E25+'[4]نجف آباد'!E25</f>
        <v>0</v>
      </c>
      <c r="F25" s="40">
        <f>'[4]آران و بیدگل'!F25+'[4]خمینی شهر'!F25+'[4]فلاورجان'!F25+'[4]کاشان'!F25+'[4]گلپایگان'!F25+'[4]مبارکه'!F25+'[4]نجف آباد'!F25</f>
        <v>0</v>
      </c>
      <c r="G25" s="40">
        <f t="shared" si="0"/>
        <v>0</v>
      </c>
      <c r="H25" s="40">
        <f>'[4]آران و بیدگل'!H25+'[4]خمینی شهر'!H25+'[4]فلاورجان'!H25+'[4]کاشان'!H25+'[4]گلپایگان'!H25+'[4]مبارکه'!H25+'[4]نجف آباد'!H25</f>
        <v>0</v>
      </c>
      <c r="I25" s="40"/>
      <c r="J25" s="40">
        <f>'[4]آران و بیدگل'!J25+'[4]خمینی شهر'!J25+'[4]فلاورجان'!J25+'[4]کاشان'!J25+'[4]گلپایگان'!J25+'[4]مبارکه'!J25+'[4]نجف آباد'!J25</f>
        <v>0</v>
      </c>
      <c r="K25" s="40">
        <f>'[4]آران و بیدگل'!K25+'[4]خمینی شهر'!K25+'[4]فلاورجان'!K25+'[4]کاشان'!K25+'[4]گلپایگان'!K25+'[4]مبارکه'!K25+'[4]نجف آباد'!K25</f>
        <v>0</v>
      </c>
      <c r="L25" s="62"/>
    </row>
    <row r="26" spans="2:12" ht="26.25" customHeight="1">
      <c r="B26" s="60" t="s">
        <v>169</v>
      </c>
      <c r="C26" s="40">
        <f>'[4]آران و بیدگل'!C26+'[4]خمینی شهر'!C26+'[4]فلاورجان'!C26+'[4]کاشان'!C26+'[4]گلپایگان'!C26+'[4]مبارکه'!C26+'[4]نجف آباد'!C26</f>
        <v>0</v>
      </c>
      <c r="D26" s="40">
        <f>'[4]آران و بیدگل'!D26+'[4]خمینی شهر'!D26+'[4]فلاورجان'!D26+'[4]کاشان'!D26+'[4]گلپایگان'!D26+'[4]مبارکه'!D26+'[4]نجف آباد'!D26</f>
        <v>0</v>
      </c>
      <c r="E26" s="40">
        <f>'[4]آران و بیدگل'!E26+'[4]خمینی شهر'!E26+'[4]فلاورجان'!E26+'[4]کاشان'!E26+'[4]گلپایگان'!E26+'[4]مبارکه'!E26+'[4]نجف آباد'!E26</f>
        <v>0</v>
      </c>
      <c r="F26" s="40">
        <f>'[4]آران و بیدگل'!F26+'[4]خمینی شهر'!F26+'[4]فلاورجان'!F26+'[4]کاشان'!F26+'[4]گلپایگان'!F26+'[4]مبارکه'!F26+'[4]نجف آباد'!F26</f>
        <v>1000</v>
      </c>
      <c r="G26" s="40">
        <f t="shared" si="0"/>
        <v>1000</v>
      </c>
      <c r="H26" s="40">
        <f>'[4]آران و بیدگل'!H26+'[4]خمینی شهر'!H26+'[4]فلاورجان'!H26+'[4]کاشان'!H26+'[4]گلپایگان'!H26+'[4]مبارکه'!H26+'[4]نجف آباد'!H26</f>
        <v>20000</v>
      </c>
      <c r="I26" s="40">
        <f t="shared" si="1"/>
        <v>20</v>
      </c>
      <c r="J26" s="40">
        <f>'[4]آران و بیدگل'!J26+'[4]خمینی شهر'!J26+'[4]فلاورجان'!J26+'[4]کاشان'!J26+'[4]گلپایگان'!J26+'[4]مبارکه'!J26+'[4]نجف آباد'!J26</f>
        <v>2</v>
      </c>
      <c r="K26" s="40">
        <f>'[4]آران و بیدگل'!K26+'[4]خمینی شهر'!K26+'[4]فلاورجان'!K26+'[4]کاشان'!K26+'[4]گلپایگان'!K26+'[4]مبارکه'!K26+'[4]نجف آباد'!K26</f>
        <v>2</v>
      </c>
      <c r="L26" s="62"/>
    </row>
    <row r="27" spans="2:12" ht="26.25" customHeight="1" thickBot="1">
      <c r="B27" s="63" t="s">
        <v>170</v>
      </c>
      <c r="C27" s="64">
        <f>'[4]آران و بیدگل'!C27+'[4]خمینی شهر'!C27+'[4]فلاورجان'!C27+'[4]کاشان'!C27+'[4]گلپایگان'!C27+'[4]مبارکه'!C27+'[4]نجف آباد'!C27</f>
        <v>4050</v>
      </c>
      <c r="D27" s="64">
        <f>'[4]آران و بیدگل'!D27+'[4]خمینی شهر'!D27+'[4]فلاورجان'!D27+'[4]کاشان'!D27+'[4]گلپایگان'!D27+'[4]مبارکه'!D27+'[4]نجف آباد'!D27</f>
        <v>0</v>
      </c>
      <c r="E27" s="64">
        <f>'[4]آران و بیدگل'!E27+'[4]خمینی شهر'!E27+'[4]فلاورجان'!E27+'[4]کاشان'!E27+'[4]گلپایگان'!E27+'[4]مبارکه'!E27+'[4]نجف آباد'!E27</f>
        <v>0</v>
      </c>
      <c r="F27" s="64">
        <f>'[4]آران و بیدگل'!F27+'[4]خمینی شهر'!F27+'[4]فلاورجان'!F27+'[4]کاشان'!F27+'[4]گلپایگان'!F27+'[4]مبارکه'!F27+'[4]نجف آباد'!F27</f>
        <v>1300</v>
      </c>
      <c r="G27" s="64">
        <f t="shared" si="0"/>
        <v>5350</v>
      </c>
      <c r="H27" s="64">
        <f>'[4]آران و بیدگل'!H27+'[4]خمینی شهر'!H27+'[4]فلاورجان'!H27+'[4]کاشان'!H27+'[4]گلپایگان'!H27+'[4]مبارکه'!H27+'[4]نجف آباد'!H27</f>
        <v>140000</v>
      </c>
      <c r="I27" s="64">
        <f t="shared" si="1"/>
        <v>26.16822429906542</v>
      </c>
      <c r="J27" s="64">
        <f>'[4]آران و بیدگل'!J27+'[4]خمینی شهر'!J27+'[4]فلاورجان'!J27+'[4]کاشان'!J27+'[4]گلپایگان'!J27+'[4]مبارکه'!J27+'[4]نجف آباد'!J27</f>
        <v>3</v>
      </c>
      <c r="K27" s="40">
        <f>'[4]آران و بیدگل'!K27+'[4]خمینی شهر'!K27+'[4]فلاورجان'!K27+'[4]کاشان'!K27+'[4]گلپایگان'!K27+'[4]مبارکه'!K27+'[4]نجف آباد'!K27</f>
        <v>0</v>
      </c>
      <c r="L27" s="65"/>
    </row>
    <row r="28" spans="2:12" ht="25.5" customHeight="1" thickBot="1">
      <c r="B28" s="66" t="s">
        <v>31</v>
      </c>
      <c r="C28" s="67">
        <f aca="true" t="shared" si="2" ref="C28:H28">SUM(C6:C27)</f>
        <v>16330</v>
      </c>
      <c r="D28" s="67">
        <f t="shared" si="2"/>
        <v>0</v>
      </c>
      <c r="E28" s="67">
        <f t="shared" si="2"/>
        <v>0</v>
      </c>
      <c r="F28" s="67">
        <f t="shared" si="2"/>
        <v>40300</v>
      </c>
      <c r="G28" s="67">
        <f t="shared" si="2"/>
        <v>56630</v>
      </c>
      <c r="H28" s="67">
        <f t="shared" si="2"/>
        <v>2615600</v>
      </c>
      <c r="I28" s="67" t="s">
        <v>83</v>
      </c>
      <c r="J28" s="67" t="s">
        <v>83</v>
      </c>
      <c r="K28" s="67">
        <f>SUM(K6:K27)</f>
        <v>120</v>
      </c>
      <c r="L28" s="68" t="s">
        <v>83</v>
      </c>
    </row>
    <row r="29" ht="9.75" customHeight="1" thickTop="1">
      <c r="L29" s="69"/>
    </row>
    <row r="30" ht="17.25" customHeight="1"/>
  </sheetData>
  <sheetProtection/>
  <mergeCells count="12">
    <mergeCell ref="K4:K5"/>
    <mergeCell ref="L4:L5"/>
    <mergeCell ref="B1:L1"/>
    <mergeCell ref="B2:L2"/>
    <mergeCell ref="B4:B5"/>
    <mergeCell ref="C4:C5"/>
    <mergeCell ref="D4:D5"/>
    <mergeCell ref="E4:F4"/>
    <mergeCell ref="G4:G5"/>
    <mergeCell ref="H4:H5"/>
    <mergeCell ref="I4:I5"/>
    <mergeCell ref="J4:J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7"/>
  <sheetViews>
    <sheetView showGridLines="0" showZeros="0" rightToLeft="1"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1.1484375" style="11" customWidth="1"/>
    <col min="2" max="2" width="19.8515625" style="11" customWidth="1"/>
    <col min="3" max="4" width="14.7109375" style="11" customWidth="1"/>
    <col min="5" max="5" width="13.421875" style="11" customWidth="1"/>
    <col min="6" max="6" width="15.7109375" style="11" customWidth="1"/>
    <col min="7" max="8" width="13.57421875" style="11" customWidth="1"/>
    <col min="9" max="9" width="15.140625" style="11" customWidth="1"/>
    <col min="10" max="11" width="16.00390625" style="11" customWidth="1"/>
    <col min="12" max="12" width="16.421875" style="11" customWidth="1"/>
    <col min="13" max="13" width="32.8515625" style="11" customWidth="1"/>
    <col min="14" max="16384" width="9.00390625" style="11" customWidth="1"/>
  </cols>
  <sheetData>
    <row r="1" spans="2:13" ht="26.25" customHeight="1">
      <c r="B1" s="107" t="s">
        <v>61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45.75" customHeight="1">
      <c r="B2" s="108" t="s">
        <v>124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2:13" ht="17.25" customHeight="1" thickBot="1">
      <c r="B3" s="31"/>
      <c r="C3" s="32"/>
      <c r="D3" s="32"/>
      <c r="E3" s="32"/>
      <c r="F3" s="13"/>
      <c r="G3" s="13"/>
      <c r="H3" s="13"/>
      <c r="I3" s="14"/>
      <c r="J3" s="14"/>
      <c r="K3" s="14"/>
      <c r="L3" s="14"/>
      <c r="M3" s="15"/>
    </row>
    <row r="4" spans="2:13" ht="41.25" customHeight="1" thickTop="1">
      <c r="B4" s="133" t="s">
        <v>85</v>
      </c>
      <c r="C4" s="112" t="s">
        <v>86</v>
      </c>
      <c r="D4" s="112" t="s">
        <v>87</v>
      </c>
      <c r="E4" s="119" t="s">
        <v>88</v>
      </c>
      <c r="F4" s="120"/>
      <c r="G4" s="112" t="s">
        <v>89</v>
      </c>
      <c r="H4" s="112" t="s">
        <v>125</v>
      </c>
      <c r="I4" s="112" t="s">
        <v>126</v>
      </c>
      <c r="J4" s="112" t="s">
        <v>127</v>
      </c>
      <c r="K4" s="112" t="s">
        <v>93</v>
      </c>
      <c r="L4" s="112" t="s">
        <v>94</v>
      </c>
      <c r="M4" s="114" t="s">
        <v>95</v>
      </c>
    </row>
    <row r="5" spans="2:13" ht="39" customHeight="1" thickBot="1">
      <c r="B5" s="134"/>
      <c r="C5" s="113"/>
      <c r="D5" s="113"/>
      <c r="E5" s="35" t="s">
        <v>96</v>
      </c>
      <c r="F5" s="35" t="s">
        <v>97</v>
      </c>
      <c r="G5" s="113"/>
      <c r="H5" s="113"/>
      <c r="I5" s="113"/>
      <c r="J5" s="113"/>
      <c r="K5" s="113"/>
      <c r="L5" s="113"/>
      <c r="M5" s="115"/>
    </row>
    <row r="6" spans="2:13" ht="25.5" customHeight="1">
      <c r="B6" s="36" t="s">
        <v>128</v>
      </c>
      <c r="C6" s="37">
        <f>'[3]آران و بیدگل'!C6+'[3]اصفهان'!C6+'[3]خمینی شهر'!C6+'[3]فلاورجان'!C6+'[3]لنجان'!C6+'[3]نجف آباد'!C6</f>
        <v>200</v>
      </c>
      <c r="D6" s="37">
        <f>'[3]آران و بیدگل'!D6+'[3]اصفهان'!D6+'[3]خمینی شهر'!D6+'[3]فلاورجان'!D6+'[3]لنجان'!D6+'[3]نجف آباد'!D6</f>
        <v>0</v>
      </c>
      <c r="E6" s="37">
        <f>'[3]آران و بیدگل'!E6+'[3]اصفهان'!E6+'[3]خمینی شهر'!E6+'[3]فلاورجان'!E6+'[3]لنجان'!E6+'[3]نجف آباد'!E6</f>
        <v>0</v>
      </c>
      <c r="F6" s="37">
        <f>'[3]آران و بیدگل'!F6+'[3]اصفهان'!F6+'[3]خمینی شهر'!F6+'[3]فلاورجان'!F6+'[3]لنجان'!F6+'[3]نجف آباد'!F6</f>
        <v>1650</v>
      </c>
      <c r="G6" s="37">
        <f>SUM(C6:F6)</f>
        <v>1850</v>
      </c>
      <c r="H6" s="37">
        <f>'[3]اصفهان'!H6+'[3]خمینی شهر'!H6+'[3]فلاورجان'!H6+'[3]لنجان'!H6+'[3]نجف آباد'!H6</f>
        <v>0</v>
      </c>
      <c r="I6" s="37">
        <f>'[3]آران و بیدگل'!I6+'[3]اصفهان'!I6+'[3]خمینی شهر'!I6+'[3]فلاورجان'!I6+'[3]لنجان'!I6+'[3]نجف آباد'!I6</f>
        <v>26800</v>
      </c>
      <c r="J6" s="37">
        <f>I6/G6</f>
        <v>14.486486486486486</v>
      </c>
      <c r="K6" s="37">
        <f>'[3]آران و بیدگل'!K6+'[3]اصفهان'!K6+'[3]خمینی شهر'!K6+'[3]فلاورجان'!K6+'[3]لنجان'!K6+'[3]نجف آباد'!K6</f>
        <v>10</v>
      </c>
      <c r="L6" s="37">
        <f>'[3]آران و بیدگل'!L6+'[3]اصفهان'!L6+'[3]خمینی شهر'!L6+'[3]فلاورجان'!L6+'[3]لنجان'!L6+'[3]نجف آباد'!L6</f>
        <v>10</v>
      </c>
      <c r="M6" s="38"/>
    </row>
    <row r="7" spans="2:13" ht="26.25" customHeight="1">
      <c r="B7" s="39" t="s">
        <v>129</v>
      </c>
      <c r="C7" s="40">
        <f>'[3]آران و بیدگل'!C7+'[3]اصفهان'!C7+'[3]خمینی شهر'!C7+'[3]فلاورجان'!C7+'[3]لنجان'!C7+'[3]نجف آباد'!C7</f>
        <v>600</v>
      </c>
      <c r="D7" s="40">
        <f>'[3]آران و بیدگل'!D7+'[3]اصفهان'!D7+'[3]خمینی شهر'!D7+'[3]فلاورجان'!D7+'[3]لنجان'!D7+'[3]نجف آباد'!D7</f>
        <v>0</v>
      </c>
      <c r="E7" s="40">
        <f>'[3]آران و بیدگل'!E7+'[3]اصفهان'!E7+'[3]خمینی شهر'!E7+'[3]فلاورجان'!E7+'[3]لنجان'!E7+'[3]نجف آباد'!E7</f>
        <v>0</v>
      </c>
      <c r="F7" s="40">
        <f>'[3]آران و بیدگل'!F7+'[3]اصفهان'!F7+'[3]خمینی شهر'!F7+'[3]فلاورجان'!F7+'[3]لنجان'!F7+'[3]نجف آباد'!F7</f>
        <v>4200</v>
      </c>
      <c r="G7" s="40">
        <f aca="true" t="shared" si="0" ref="G7:G23">SUM(C7:F7)</f>
        <v>4800</v>
      </c>
      <c r="H7" s="40">
        <f>'[3]اصفهان'!H7+'[3]خمینی شهر'!H7+'[3]فلاورجان'!H7+'[3]لنجان'!H7+'[3]نجف آباد'!H7</f>
        <v>0</v>
      </c>
      <c r="I7" s="40">
        <f>'[3]آران و بیدگل'!I7+'[3]اصفهان'!I7+'[3]خمینی شهر'!I7+'[3]فلاورجان'!I7+'[3]لنجان'!I7+'[3]نجف آباد'!I7</f>
        <v>91200</v>
      </c>
      <c r="J7" s="40">
        <f aca="true" t="shared" si="1" ref="J7:J23">I7/G7</f>
        <v>19</v>
      </c>
      <c r="K7" s="40">
        <f>'[3]آران و بیدگل'!K7+'[3]اصفهان'!K7+'[3]خمینی شهر'!K7+'[3]فلاورجان'!K7+'[3]لنجان'!K7+'[3]نجف آباد'!K7</f>
        <v>20</v>
      </c>
      <c r="L7" s="40">
        <f>'[3]آران و بیدگل'!L7+'[3]اصفهان'!L7+'[3]خمینی شهر'!L7+'[3]فلاورجان'!L7+'[3]لنجان'!L7+'[3]نجف آباد'!L7</f>
        <v>20</v>
      </c>
      <c r="M7" s="41"/>
    </row>
    <row r="8" spans="2:13" ht="26.25" customHeight="1">
      <c r="B8" s="39" t="s">
        <v>130</v>
      </c>
      <c r="C8" s="40">
        <f>'[3]آران و بیدگل'!C8+'[3]اصفهان'!C8+'[3]خمینی شهر'!C8+'[3]فلاورجان'!C8+'[3]لنجان'!C8+'[3]نجف آباد'!C8</f>
        <v>100</v>
      </c>
      <c r="D8" s="40">
        <f>'[3]آران و بیدگل'!D8+'[3]اصفهان'!D8+'[3]خمینی شهر'!D8+'[3]فلاورجان'!D8+'[3]لنجان'!D8+'[3]نجف آباد'!D8</f>
        <v>0</v>
      </c>
      <c r="E8" s="40">
        <f>'[3]آران و بیدگل'!E8+'[3]اصفهان'!E8+'[3]خمینی شهر'!E8+'[3]فلاورجان'!E8+'[3]لنجان'!E8+'[3]نجف آباد'!E8</f>
        <v>0</v>
      </c>
      <c r="F8" s="40">
        <f>'[3]آران و بیدگل'!F8+'[3]اصفهان'!F8+'[3]خمینی شهر'!F8+'[3]فلاورجان'!F8+'[3]لنجان'!F8+'[3]نجف آباد'!F8</f>
        <v>1450</v>
      </c>
      <c r="G8" s="40">
        <f t="shared" si="0"/>
        <v>1550</v>
      </c>
      <c r="H8" s="40">
        <f>'[3]اصفهان'!H8+'[3]خمینی شهر'!H8+'[3]فلاورجان'!H8+'[3]لنجان'!H8+'[3]نجف آباد'!H8</f>
        <v>0</v>
      </c>
      <c r="I8" s="40">
        <f>'[3]آران و بیدگل'!I8+'[3]اصفهان'!I8+'[3]خمینی شهر'!I8+'[3]فلاورجان'!I8+'[3]لنجان'!I8+'[3]نجف آباد'!I8</f>
        <v>26200</v>
      </c>
      <c r="J8" s="40">
        <f t="shared" si="1"/>
        <v>16.903225806451612</v>
      </c>
      <c r="K8" s="40">
        <f>'[3]آران و بیدگل'!K8+'[3]اصفهان'!K8+'[3]خمینی شهر'!K8+'[3]فلاورجان'!K8+'[3]لنجان'!K8+'[3]نجف آباد'!K8</f>
        <v>11</v>
      </c>
      <c r="L8" s="40">
        <f>'[3]آران و بیدگل'!L8+'[3]اصفهان'!L8+'[3]خمینی شهر'!L8+'[3]فلاورجان'!L8+'[3]لنجان'!L8+'[3]نجف آباد'!L8</f>
        <v>11</v>
      </c>
      <c r="M8" s="42"/>
    </row>
    <row r="9" spans="2:13" ht="26.25" customHeight="1">
      <c r="B9" s="39" t="s">
        <v>131</v>
      </c>
      <c r="C9" s="40">
        <f>'[3]آران و بیدگل'!C9+'[3]اصفهان'!C9+'[3]خمینی شهر'!C9+'[3]فلاورجان'!C9+'[3]لنجان'!C9+'[3]نجف آباد'!C9</f>
        <v>0</v>
      </c>
      <c r="D9" s="40">
        <f>'[3]آران و بیدگل'!D9+'[3]اصفهان'!D9+'[3]خمینی شهر'!D9+'[3]فلاورجان'!D9+'[3]لنجان'!D9+'[3]نجف آباد'!D9</f>
        <v>0</v>
      </c>
      <c r="E9" s="40">
        <f>'[3]آران و بیدگل'!E9+'[3]اصفهان'!E9+'[3]خمینی شهر'!E9+'[3]فلاورجان'!E9+'[3]لنجان'!E9+'[3]نجف آباد'!E9</f>
        <v>0</v>
      </c>
      <c r="F9" s="40">
        <f>'[3]آران و بیدگل'!F9+'[3]اصفهان'!F9+'[3]خمینی شهر'!F9+'[3]فلاورجان'!F9+'[3]لنجان'!F9+'[3]نجف آباد'!F9</f>
        <v>250</v>
      </c>
      <c r="G9" s="40">
        <f t="shared" si="0"/>
        <v>250</v>
      </c>
      <c r="H9" s="40">
        <f>'[3]اصفهان'!H9+'[3]خمینی شهر'!H9+'[3]فلاورجان'!H9+'[3]لنجان'!H9+'[3]نجف آباد'!H9</f>
        <v>0</v>
      </c>
      <c r="I9" s="40">
        <f>'[3]آران و بیدگل'!I9+'[3]اصفهان'!I9+'[3]خمینی شهر'!I9+'[3]فلاورجان'!I9+'[3]لنجان'!I9+'[3]نجف آباد'!I9</f>
        <v>5000</v>
      </c>
      <c r="J9" s="40">
        <f t="shared" si="1"/>
        <v>20</v>
      </c>
      <c r="K9" s="40">
        <f>'[3]آران و بیدگل'!K9+'[3]اصفهان'!K9+'[3]خمینی شهر'!K9+'[3]فلاورجان'!K9+'[3]لنجان'!K9+'[3]نجف آباد'!K9</f>
        <v>2</v>
      </c>
      <c r="L9" s="40">
        <f>'[3]آران و بیدگل'!L9+'[3]اصفهان'!L9+'[3]خمینی شهر'!L9+'[3]فلاورجان'!L9+'[3]لنجان'!L9+'[3]نجف آباد'!L9</f>
        <v>2</v>
      </c>
      <c r="M9" s="42"/>
    </row>
    <row r="10" spans="2:13" ht="26.25" customHeight="1">
      <c r="B10" s="39" t="s">
        <v>132</v>
      </c>
      <c r="C10" s="40">
        <f>'[3]آران و بیدگل'!C10+'[3]اصفهان'!C10+'[3]خمینی شهر'!C10+'[3]فلاورجان'!C10+'[3]لنجان'!C10+'[3]نجف آباد'!C10</f>
        <v>0</v>
      </c>
      <c r="D10" s="40">
        <f>'[3]آران و بیدگل'!D10+'[3]اصفهان'!D10+'[3]خمینی شهر'!D10+'[3]فلاورجان'!D10+'[3]لنجان'!D10+'[3]نجف آباد'!D10</f>
        <v>0</v>
      </c>
      <c r="E10" s="40">
        <f>'[3]آران و بیدگل'!E10+'[3]اصفهان'!E10+'[3]خمینی شهر'!E10+'[3]فلاورجان'!E10+'[3]لنجان'!E10+'[3]نجف آباد'!E10</f>
        <v>0</v>
      </c>
      <c r="F10" s="40">
        <f>'[3]آران و بیدگل'!F10+'[3]اصفهان'!F10+'[3]خمینی شهر'!F10+'[3]فلاورجان'!F10+'[3]لنجان'!F10+'[3]نجف آباد'!F10</f>
        <v>1050</v>
      </c>
      <c r="G10" s="40">
        <f t="shared" si="0"/>
        <v>1050</v>
      </c>
      <c r="H10" s="40">
        <f>'[3]اصفهان'!H10+'[3]خمینی شهر'!H10+'[3]فلاورجان'!H10+'[3]لنجان'!H10+'[3]نجف آباد'!H10</f>
        <v>0</v>
      </c>
      <c r="I10" s="40">
        <f>'[3]آران و بیدگل'!I10+'[3]اصفهان'!I10+'[3]خمینی شهر'!I10+'[3]فلاورجان'!I10+'[3]لنجان'!I10+'[3]نجف آباد'!I10</f>
        <v>16200</v>
      </c>
      <c r="J10" s="40">
        <f t="shared" si="1"/>
        <v>15.428571428571429</v>
      </c>
      <c r="K10" s="40">
        <f>'[3]آران و بیدگل'!K10+'[3]اصفهان'!K10+'[3]خمینی شهر'!K10+'[3]فلاورجان'!K10+'[3]لنجان'!K10+'[3]نجف آباد'!K10</f>
        <v>6</v>
      </c>
      <c r="L10" s="40">
        <f>'[3]آران و بیدگل'!L10+'[3]اصفهان'!L10+'[3]خمینی شهر'!L10+'[3]فلاورجان'!L10+'[3]لنجان'!L10+'[3]نجف آباد'!L10</f>
        <v>6</v>
      </c>
      <c r="M10" s="42"/>
    </row>
    <row r="11" spans="2:13" ht="26.25" customHeight="1">
      <c r="B11" s="39" t="s">
        <v>133</v>
      </c>
      <c r="C11" s="40">
        <f>'[3]آران و بیدگل'!C11+'[3]اصفهان'!C11+'[3]خمینی شهر'!C11+'[3]فلاورجان'!C11+'[3]لنجان'!C11+'[3]نجف آباد'!C11</f>
        <v>100</v>
      </c>
      <c r="D11" s="40">
        <f>'[3]آران و بیدگل'!D11+'[3]اصفهان'!D11+'[3]خمینی شهر'!D11+'[3]فلاورجان'!D11+'[3]لنجان'!D11+'[3]نجف آباد'!D11</f>
        <v>0</v>
      </c>
      <c r="E11" s="40">
        <f>'[3]آران و بیدگل'!E11+'[3]اصفهان'!E11+'[3]خمینی شهر'!E11+'[3]فلاورجان'!E11+'[3]لنجان'!E11+'[3]نجف آباد'!E11</f>
        <v>0</v>
      </c>
      <c r="F11" s="40">
        <f>'[3]آران و بیدگل'!F11+'[3]اصفهان'!F11+'[3]خمینی شهر'!F11+'[3]فلاورجان'!F11+'[3]لنجان'!F11+'[3]نجف آباد'!F11</f>
        <v>1500</v>
      </c>
      <c r="G11" s="40">
        <f t="shared" si="0"/>
        <v>1600</v>
      </c>
      <c r="H11" s="40">
        <f>'[3]اصفهان'!H11+'[3]خمینی شهر'!H11+'[3]فلاورجان'!H11+'[3]لنجان'!H11+'[3]نجف آباد'!H11</f>
        <v>0</v>
      </c>
      <c r="I11" s="40">
        <f>'[3]آران و بیدگل'!I11+'[3]اصفهان'!I11+'[3]خمینی شهر'!I11+'[3]فلاورجان'!I11+'[3]لنجان'!I11+'[3]نجف آباد'!I11</f>
        <v>30500</v>
      </c>
      <c r="J11" s="40">
        <f t="shared" si="1"/>
        <v>19.0625</v>
      </c>
      <c r="K11" s="40">
        <f>'[3]آران و بیدگل'!K11+'[3]اصفهان'!K11+'[3]خمینی شهر'!K11+'[3]فلاورجان'!K11+'[3]لنجان'!K11+'[3]نجف آباد'!K11</f>
        <v>11</v>
      </c>
      <c r="L11" s="40">
        <f>'[3]آران و بیدگل'!L11+'[3]اصفهان'!L11+'[3]خمینی شهر'!L11+'[3]فلاورجان'!L11+'[3]لنجان'!L11+'[3]نجف آباد'!L11</f>
        <v>11</v>
      </c>
      <c r="M11" s="42"/>
    </row>
    <row r="12" spans="2:13" ht="26.25" customHeight="1">
      <c r="B12" s="39" t="s">
        <v>134</v>
      </c>
      <c r="C12" s="40">
        <f>'[3]آران و بیدگل'!C12+'[3]اصفهان'!C12+'[3]خمینی شهر'!C12+'[3]فلاورجان'!C12+'[3]لنجان'!C12+'[3]نجف آباد'!C12</f>
        <v>100</v>
      </c>
      <c r="D12" s="40">
        <f>'[3]آران و بیدگل'!D12+'[3]اصفهان'!D12+'[3]خمینی شهر'!D12+'[3]فلاورجان'!D12+'[3]لنجان'!D12+'[3]نجف آباد'!D12</f>
        <v>0</v>
      </c>
      <c r="E12" s="40">
        <f>'[3]آران و بیدگل'!E12+'[3]اصفهان'!E12+'[3]خمینی شهر'!E12+'[3]فلاورجان'!E12+'[3]لنجان'!E12+'[3]نجف آباد'!E12</f>
        <v>0</v>
      </c>
      <c r="F12" s="40">
        <f>'[3]آران و بیدگل'!F12+'[3]اصفهان'!F12+'[3]خمینی شهر'!F12+'[3]فلاورجان'!F12+'[3]لنجان'!F12+'[3]نجف آباد'!F12</f>
        <v>1100</v>
      </c>
      <c r="G12" s="40">
        <f t="shared" si="0"/>
        <v>1200</v>
      </c>
      <c r="H12" s="40">
        <f>'[3]اصفهان'!H12+'[3]خمینی شهر'!H12+'[3]فلاورجان'!H12+'[3]لنجان'!H12+'[3]نجف آباد'!H12</f>
        <v>0</v>
      </c>
      <c r="I12" s="40">
        <f>'[3]آران و بیدگل'!I12+'[3]اصفهان'!I12+'[3]خمینی شهر'!I12+'[3]فلاورجان'!I12+'[3]لنجان'!I12+'[3]نجف آباد'!I12</f>
        <v>21000</v>
      </c>
      <c r="J12" s="40">
        <f t="shared" si="1"/>
        <v>17.5</v>
      </c>
      <c r="K12" s="40">
        <f>'[3]آران و بیدگل'!K12+'[3]اصفهان'!K12+'[3]خمینی شهر'!K12+'[3]فلاورجان'!K12+'[3]لنجان'!K12+'[3]نجف آباد'!K12</f>
        <v>9</v>
      </c>
      <c r="L12" s="40">
        <f>'[3]آران و بیدگل'!L12+'[3]اصفهان'!L12+'[3]خمینی شهر'!L12+'[3]فلاورجان'!L12+'[3]لنجان'!L12+'[3]نجف آباد'!L12</f>
        <v>9</v>
      </c>
      <c r="M12" s="42"/>
    </row>
    <row r="13" spans="2:13" ht="26.25" customHeight="1">
      <c r="B13" s="39" t="s">
        <v>135</v>
      </c>
      <c r="C13" s="40">
        <f>'[3]آران و بیدگل'!C13+'[3]اصفهان'!C13+'[3]خمینی شهر'!C13+'[3]فلاورجان'!C13+'[3]لنجان'!C13+'[3]نجف آباد'!C13</f>
        <v>100</v>
      </c>
      <c r="D13" s="40">
        <f>'[3]آران و بیدگل'!D13+'[3]اصفهان'!D13+'[3]خمینی شهر'!D13+'[3]فلاورجان'!D13+'[3]لنجان'!D13+'[3]نجف آباد'!D13</f>
        <v>0</v>
      </c>
      <c r="E13" s="40">
        <f>'[3]آران و بیدگل'!E13+'[3]اصفهان'!E13+'[3]خمینی شهر'!E13+'[3]فلاورجان'!E13+'[3]لنجان'!E13+'[3]نجف آباد'!E13</f>
        <v>0</v>
      </c>
      <c r="F13" s="40">
        <f>'[3]آران و بیدگل'!F13+'[3]اصفهان'!F13+'[3]خمینی شهر'!F13+'[3]فلاورجان'!F13+'[3]لنجان'!F13+'[3]نجف آباد'!F13</f>
        <v>750</v>
      </c>
      <c r="G13" s="40">
        <f t="shared" si="0"/>
        <v>850</v>
      </c>
      <c r="H13" s="40">
        <f>'[3]اصفهان'!H13+'[3]خمینی شهر'!H13+'[3]فلاورجان'!H13+'[3]لنجان'!H13+'[3]نجف آباد'!H13</f>
        <v>0</v>
      </c>
      <c r="I13" s="40">
        <f>'[3]آران و بیدگل'!I13+'[3]اصفهان'!I13+'[3]خمینی شهر'!I13+'[3]فلاورجان'!I13+'[3]لنجان'!I13+'[3]نجف آباد'!I13</f>
        <v>13800</v>
      </c>
      <c r="J13" s="40">
        <f t="shared" si="1"/>
        <v>16.235294117647058</v>
      </c>
      <c r="K13" s="40">
        <f>'[3]آران و بیدگل'!K13+'[3]اصفهان'!K13+'[3]خمینی شهر'!K13+'[3]فلاورجان'!K13+'[3]لنجان'!K13+'[3]نجف آباد'!K13</f>
        <v>8</v>
      </c>
      <c r="L13" s="40">
        <f>'[3]آران و بیدگل'!L13+'[3]اصفهان'!L13+'[3]خمینی شهر'!L13+'[3]فلاورجان'!L13+'[3]لنجان'!L13+'[3]نجف آباد'!L13</f>
        <v>8</v>
      </c>
      <c r="M13" s="42"/>
    </row>
    <row r="14" spans="2:13" ht="26.25" customHeight="1">
      <c r="B14" s="39" t="s">
        <v>136</v>
      </c>
      <c r="C14" s="40">
        <f>'[3]آران و بیدگل'!C14+'[3]اصفهان'!C14+'[3]خمینی شهر'!C14+'[3]فلاورجان'!C14+'[3]لنجان'!C14+'[3]نجف آباد'!C14</f>
        <v>11500</v>
      </c>
      <c r="D14" s="40">
        <f>'[3]آران و بیدگل'!D14+'[3]اصفهان'!D14+'[3]خمینی شهر'!D14+'[3]فلاورجان'!D14+'[3]لنجان'!D14+'[3]نجف آباد'!D14</f>
        <v>0</v>
      </c>
      <c r="E14" s="40">
        <f>'[3]آران و بیدگل'!E14+'[3]اصفهان'!E14+'[3]خمینی شهر'!E14+'[3]فلاورجان'!E14+'[3]لنجان'!E14+'[3]نجف آباد'!E14</f>
        <v>0</v>
      </c>
      <c r="F14" s="40">
        <f>'[3]آران و بیدگل'!F14+'[3]اصفهان'!F14+'[3]خمینی شهر'!F14+'[3]فلاورجان'!F14+'[3]لنجان'!F14+'[3]نجف آباد'!F14</f>
        <v>3000</v>
      </c>
      <c r="G14" s="40">
        <f t="shared" si="0"/>
        <v>14500</v>
      </c>
      <c r="H14" s="40">
        <f>'[3]اصفهان'!H14+'[3]خمینی شهر'!H14+'[3]فلاورجان'!H14+'[3]لنجان'!H14+'[3]نجف آباد'!H14</f>
        <v>0</v>
      </c>
      <c r="I14" s="40">
        <f>'[3]آران و بیدگل'!I14+'[3]اصفهان'!I14+'[3]خمینی شهر'!I14+'[3]فلاورجان'!I14+'[3]لنجان'!I14+'[3]نجف آباد'!I14</f>
        <v>1395000</v>
      </c>
      <c r="J14" s="40">
        <f t="shared" si="1"/>
        <v>96.20689655172414</v>
      </c>
      <c r="K14" s="40">
        <f>'[3]آران و بیدگل'!K14+'[3]اصفهان'!K14+'[3]خمینی شهر'!K14+'[3]فلاورجان'!K14+'[3]لنجان'!K14+'[3]نجف آباد'!K14</f>
        <v>14</v>
      </c>
      <c r="L14" s="40">
        <f>'[3]آران و بیدگل'!L14+'[3]اصفهان'!L14+'[3]خمینی شهر'!L14+'[3]فلاورجان'!L14+'[3]لنجان'!L14+'[3]نجف آباد'!L14</f>
        <v>14</v>
      </c>
      <c r="M14" s="42"/>
    </row>
    <row r="15" spans="2:13" ht="26.25" customHeight="1">
      <c r="B15" s="39" t="s">
        <v>137</v>
      </c>
      <c r="C15" s="40">
        <f>'[3]آران و بیدگل'!C15+'[3]اصفهان'!C15+'[3]خمینی شهر'!C15+'[3]فلاورجان'!C15+'[3]لنجان'!C15+'[3]نجف آباد'!C15</f>
        <v>0</v>
      </c>
      <c r="D15" s="40">
        <f>'[3]آران و بیدگل'!D15+'[3]اصفهان'!D15+'[3]خمینی شهر'!D15+'[3]فلاورجان'!D15+'[3]لنجان'!D15+'[3]نجف آباد'!D15</f>
        <v>0</v>
      </c>
      <c r="E15" s="40">
        <f>'[3]آران و بیدگل'!E15+'[3]اصفهان'!E15+'[3]خمینی شهر'!E15+'[3]فلاورجان'!E15+'[3]لنجان'!E15+'[3]نجف آباد'!E15</f>
        <v>0</v>
      </c>
      <c r="F15" s="40">
        <f>'[3]آران و بیدگل'!F15+'[3]اصفهان'!F15+'[3]خمینی شهر'!F15+'[3]فلاورجان'!F15+'[3]لنجان'!F15+'[3]نجف آباد'!F15</f>
        <v>40</v>
      </c>
      <c r="G15" s="40">
        <f t="shared" si="0"/>
        <v>40</v>
      </c>
      <c r="H15" s="40">
        <f>'[3]اصفهان'!H15+'[3]خمینی شهر'!H15+'[3]فلاورجان'!H15+'[3]لنجان'!H15+'[3]نجف آباد'!H15</f>
        <v>0</v>
      </c>
      <c r="I15" s="40">
        <f>'[3]آران و بیدگل'!I15+'[3]اصفهان'!I15+'[3]خمینی شهر'!I15+'[3]فلاورجان'!I15+'[3]لنجان'!I15+'[3]نجف آباد'!I15</f>
        <v>1000</v>
      </c>
      <c r="J15" s="40">
        <f t="shared" si="1"/>
        <v>25</v>
      </c>
      <c r="K15" s="40">
        <f>'[3]آران و بیدگل'!K15+'[3]اصفهان'!K15+'[3]خمینی شهر'!K15+'[3]فلاورجان'!K15+'[3]لنجان'!K15+'[3]نجف آباد'!K15</f>
        <v>2</v>
      </c>
      <c r="L15" s="40">
        <f>'[3]آران و بیدگل'!L15+'[3]اصفهان'!L15+'[3]خمینی شهر'!L15+'[3]فلاورجان'!L15+'[3]لنجان'!L15+'[3]نجف آباد'!L15</f>
        <v>2</v>
      </c>
      <c r="M15" s="42"/>
    </row>
    <row r="16" spans="2:13" ht="26.25" customHeight="1">
      <c r="B16" s="39" t="s">
        <v>138</v>
      </c>
      <c r="C16" s="40">
        <f>'[3]آران و بیدگل'!C16+'[3]اصفهان'!C16+'[3]خمینی شهر'!C16+'[3]فلاورجان'!C16+'[3]لنجان'!C16+'[3]نجف آباد'!C16</f>
        <v>0</v>
      </c>
      <c r="D16" s="40">
        <f>'[3]آران و بیدگل'!D16+'[3]اصفهان'!D16+'[3]خمینی شهر'!D16+'[3]فلاورجان'!D16+'[3]لنجان'!D16+'[3]نجف آباد'!D16</f>
        <v>0</v>
      </c>
      <c r="E16" s="40">
        <f>'[3]آران و بیدگل'!E16+'[3]اصفهان'!E16+'[3]خمینی شهر'!E16+'[3]فلاورجان'!E16+'[3]لنجان'!E16+'[3]نجف آباد'!E16</f>
        <v>0</v>
      </c>
      <c r="F16" s="40">
        <f>'[3]آران و بیدگل'!F16+'[3]اصفهان'!F16+'[3]خمینی شهر'!F16+'[3]فلاورجان'!F16+'[3]لنجان'!F16+'[3]نجف آباد'!F16</f>
        <v>350</v>
      </c>
      <c r="G16" s="40">
        <f t="shared" si="0"/>
        <v>350</v>
      </c>
      <c r="H16" s="40">
        <f>'[3]اصفهان'!H16+'[3]خمینی شهر'!H16+'[3]فلاورجان'!H16+'[3]لنجان'!H16+'[3]نجف آباد'!H16</f>
        <v>0</v>
      </c>
      <c r="I16" s="40">
        <f>'[3]آران و بیدگل'!I16+'[3]اصفهان'!I16+'[3]خمینی شهر'!I16+'[3]فلاورجان'!I16+'[3]لنجان'!I16+'[3]نجف آباد'!I16</f>
        <v>7000</v>
      </c>
      <c r="J16" s="40">
        <f t="shared" si="1"/>
        <v>20</v>
      </c>
      <c r="K16" s="40">
        <f>'[3]آران و بیدگل'!K16+'[3]اصفهان'!K16+'[3]خمینی شهر'!K16+'[3]فلاورجان'!K16+'[3]لنجان'!K16+'[3]نجف آباد'!K16</f>
        <v>4</v>
      </c>
      <c r="L16" s="40">
        <f>'[3]آران و بیدگل'!L16+'[3]اصفهان'!L16+'[3]خمینی شهر'!L16+'[3]فلاورجان'!L16+'[3]لنجان'!L16+'[3]نجف آباد'!L16</f>
        <v>4</v>
      </c>
      <c r="M16" s="42"/>
    </row>
    <row r="17" spans="2:13" ht="26.25" customHeight="1">
      <c r="B17" s="39" t="s">
        <v>139</v>
      </c>
      <c r="C17" s="40">
        <f>'[3]آران و بیدگل'!C17+'[3]اصفهان'!C17+'[3]خمینی شهر'!C17+'[3]فلاورجان'!C17+'[3]لنجان'!C17+'[3]نجف آباد'!C17</f>
        <v>0</v>
      </c>
      <c r="D17" s="40">
        <f>'[3]آران و بیدگل'!D17+'[3]اصفهان'!D17+'[3]خمینی شهر'!D17+'[3]فلاورجان'!D17+'[3]لنجان'!D17+'[3]نجف آباد'!D17</f>
        <v>0</v>
      </c>
      <c r="E17" s="40">
        <f>'[3]آران و بیدگل'!E17+'[3]اصفهان'!E17+'[3]خمینی شهر'!E17+'[3]فلاورجان'!E17+'[3]لنجان'!E17+'[3]نجف آباد'!E17</f>
        <v>0</v>
      </c>
      <c r="F17" s="40">
        <f>'[3]آران و بیدگل'!F17+'[3]اصفهان'!F17+'[3]خمینی شهر'!F17+'[3]فلاورجان'!F17+'[3]لنجان'!F17+'[3]نجف آباد'!F17</f>
        <v>0</v>
      </c>
      <c r="G17" s="40">
        <f t="shared" si="0"/>
        <v>0</v>
      </c>
      <c r="H17" s="40">
        <f>'[3]اصفهان'!H17+'[3]خمینی شهر'!H17+'[3]فلاورجان'!H17+'[3]لنجان'!H17+'[3]نجف آباد'!H17</f>
        <v>0</v>
      </c>
      <c r="I17" s="40">
        <f>'[3]آران و بیدگل'!I17+'[3]اصفهان'!I17+'[3]خمینی شهر'!I17+'[3]فلاورجان'!I17+'[3]لنجان'!I17+'[3]نجف آباد'!I17</f>
        <v>0</v>
      </c>
      <c r="J17" s="40"/>
      <c r="K17" s="40">
        <f>'[3]آران و بیدگل'!K17+'[3]اصفهان'!K17+'[3]خمینی شهر'!K17+'[3]فلاورجان'!K17+'[3]لنجان'!K17+'[3]نجف آباد'!K17</f>
        <v>0</v>
      </c>
      <c r="L17" s="40">
        <f>'[3]آران و بیدگل'!L17+'[3]اصفهان'!L17+'[3]خمینی شهر'!L17+'[3]فلاورجان'!L17+'[3]لنجان'!L17+'[3]نجف آباد'!L17</f>
        <v>0</v>
      </c>
      <c r="M17" s="42"/>
    </row>
    <row r="18" spans="2:13" ht="26.25" customHeight="1">
      <c r="B18" s="39" t="s">
        <v>140</v>
      </c>
      <c r="C18" s="40">
        <f>'[3]آران و بیدگل'!C18+'[3]اصفهان'!C18+'[3]خمینی شهر'!C18+'[3]فلاورجان'!C18+'[3]لنجان'!C18+'[3]نجف آباد'!C18</f>
        <v>100</v>
      </c>
      <c r="D18" s="40">
        <f>'[3]آران و بیدگل'!D18+'[3]اصفهان'!D18+'[3]خمینی شهر'!D18+'[3]فلاورجان'!D18+'[3]لنجان'!D18+'[3]نجف آباد'!D18</f>
        <v>0</v>
      </c>
      <c r="E18" s="40">
        <f>'[3]آران و بیدگل'!E18+'[3]اصفهان'!E18+'[3]خمینی شهر'!E18+'[3]فلاورجان'!E18+'[3]لنجان'!E18+'[3]نجف آباد'!E18</f>
        <v>0</v>
      </c>
      <c r="F18" s="40">
        <f>'[3]آران و بیدگل'!F18+'[3]اصفهان'!F18+'[3]خمینی شهر'!F18+'[3]فلاورجان'!F18+'[3]لنجان'!F18+'[3]نجف آباد'!F18</f>
        <v>2850</v>
      </c>
      <c r="G18" s="40">
        <f t="shared" si="0"/>
        <v>2950</v>
      </c>
      <c r="H18" s="40">
        <f>'[3]اصفهان'!H18+'[3]خمینی شهر'!H18+'[3]فلاورجان'!H18+'[3]لنجان'!H18+'[3]نجف آباد'!H18</f>
        <v>0</v>
      </c>
      <c r="I18" s="40">
        <f>'[3]آران و بیدگل'!I18+'[3]اصفهان'!I18+'[3]خمینی شهر'!I18+'[3]فلاورجان'!I18+'[3]لنجان'!I18+'[3]نجف آباد'!I18</f>
        <v>68300</v>
      </c>
      <c r="J18" s="40">
        <f t="shared" si="1"/>
        <v>23.152542372881356</v>
      </c>
      <c r="K18" s="40">
        <f>'[3]آران و بیدگل'!K18+'[3]اصفهان'!K18+'[3]خمینی شهر'!K18+'[3]فلاورجان'!K18+'[3]لنجان'!K18+'[3]نجف آباد'!K18</f>
        <v>14</v>
      </c>
      <c r="L18" s="40">
        <f>'[3]آران و بیدگل'!L18+'[3]اصفهان'!L18+'[3]خمینی شهر'!L18+'[3]فلاورجان'!L18+'[3]لنجان'!L18+'[3]نجف آباد'!L18</f>
        <v>14</v>
      </c>
      <c r="M18" s="42"/>
    </row>
    <row r="19" spans="2:13" ht="26.25" customHeight="1">
      <c r="B19" s="39" t="s">
        <v>141</v>
      </c>
      <c r="C19" s="40">
        <f>'[3]آران و بیدگل'!C19+'[3]اصفهان'!C19+'[3]خمینی شهر'!C19+'[3]فلاورجان'!C19+'[3]لنجان'!C19+'[3]نجف آباد'!C19</f>
        <v>50</v>
      </c>
      <c r="D19" s="40">
        <f>'[3]آران و بیدگل'!D19+'[3]اصفهان'!D19+'[3]خمینی شهر'!D19+'[3]فلاورجان'!D19+'[3]لنجان'!D19+'[3]نجف آباد'!D19</f>
        <v>0</v>
      </c>
      <c r="E19" s="40">
        <f>'[3]آران و بیدگل'!E19+'[3]اصفهان'!E19+'[3]خمینی شهر'!E19+'[3]فلاورجان'!E19+'[3]لنجان'!E19+'[3]نجف آباد'!E19</f>
        <v>0</v>
      </c>
      <c r="F19" s="40">
        <f>'[3]آران و بیدگل'!F19+'[3]اصفهان'!F19+'[3]خمینی شهر'!F19+'[3]فلاورجان'!F19+'[3]لنجان'!F19+'[3]نجف آباد'!F19</f>
        <v>150</v>
      </c>
      <c r="G19" s="40">
        <f t="shared" si="0"/>
        <v>200</v>
      </c>
      <c r="H19" s="40">
        <f>'[3]اصفهان'!H19+'[3]خمینی شهر'!H19+'[3]فلاورجان'!H19+'[3]لنجان'!H19+'[3]نجف آباد'!H19</f>
        <v>0</v>
      </c>
      <c r="I19" s="40">
        <f>'[3]آران و بیدگل'!I19+'[3]اصفهان'!I19+'[3]خمینی شهر'!I19+'[3]فلاورجان'!I19+'[3]لنجان'!I19+'[3]نجف آباد'!I19</f>
        <v>1600</v>
      </c>
      <c r="J19" s="40">
        <f t="shared" si="1"/>
        <v>8</v>
      </c>
      <c r="K19" s="40">
        <f>'[3]آران و بیدگل'!K19+'[3]اصفهان'!K19+'[3]خمینی شهر'!K19+'[3]فلاورجان'!K19+'[3]لنجان'!K19+'[3]نجف آباد'!K19</f>
        <v>7</v>
      </c>
      <c r="L19" s="40">
        <f>'[3]آران و بیدگل'!L19+'[3]اصفهان'!L19+'[3]خمینی شهر'!L19+'[3]فلاورجان'!L19+'[3]لنجان'!L19+'[3]نجف آباد'!L19</f>
        <v>7</v>
      </c>
      <c r="M19" s="42"/>
    </row>
    <row r="20" spans="2:13" ht="26.25" customHeight="1">
      <c r="B20" s="39" t="s">
        <v>142</v>
      </c>
      <c r="C20" s="40">
        <f>'[3]آران و بیدگل'!C20+'[3]اصفهان'!C20+'[3]خمینی شهر'!C20+'[3]فلاورجان'!C20+'[3]لنجان'!C20+'[3]نجف آباد'!C20</f>
        <v>0</v>
      </c>
      <c r="D20" s="40">
        <f>'[3]آران و بیدگل'!D20+'[3]اصفهان'!D20+'[3]خمینی شهر'!D20+'[3]فلاورجان'!D20+'[3]لنجان'!D20+'[3]نجف آباد'!D20</f>
        <v>0</v>
      </c>
      <c r="E20" s="40">
        <f>'[3]آران و بیدگل'!E20+'[3]اصفهان'!E20+'[3]خمینی شهر'!E20+'[3]فلاورجان'!E20+'[3]لنجان'!E20+'[3]نجف آباد'!E20</f>
        <v>0</v>
      </c>
      <c r="F20" s="40">
        <f>'[3]آران و بیدگل'!F20+'[3]اصفهان'!F20+'[3]خمینی شهر'!F20+'[3]فلاورجان'!F20+'[3]لنجان'!F20+'[3]نجف آباد'!F20</f>
        <v>0</v>
      </c>
      <c r="G20" s="40">
        <f t="shared" si="0"/>
        <v>0</v>
      </c>
      <c r="H20" s="40">
        <f>'[3]اصفهان'!H20+'[3]خمینی شهر'!H20+'[3]فلاورجان'!H20+'[3]لنجان'!H20+'[3]نجف آباد'!H20</f>
        <v>0</v>
      </c>
      <c r="I20" s="40">
        <f>'[3]آران و بیدگل'!I20+'[3]اصفهان'!I20+'[3]خمینی شهر'!I20+'[3]فلاورجان'!I20+'[3]لنجان'!I20+'[3]نجف آباد'!I20</f>
        <v>0</v>
      </c>
      <c r="J20" s="40"/>
      <c r="K20" s="40">
        <f>'[3]آران و بیدگل'!K20+'[3]اصفهان'!K20+'[3]خمینی شهر'!K20+'[3]فلاورجان'!K20+'[3]لنجان'!K20+'[3]نجف آباد'!K20</f>
        <v>0</v>
      </c>
      <c r="L20" s="40">
        <f>'[3]آران و بیدگل'!L20+'[3]اصفهان'!L20+'[3]خمینی شهر'!L20+'[3]فلاورجان'!L20+'[3]لنجان'!L20+'[3]نجف آباد'!L20</f>
        <v>0</v>
      </c>
      <c r="M20" s="42"/>
    </row>
    <row r="21" spans="2:13" ht="26.25" customHeight="1">
      <c r="B21" s="39" t="s">
        <v>143</v>
      </c>
      <c r="C21" s="40">
        <f>'[3]آران و بیدگل'!C21+'[3]اصفهان'!C21+'[3]خمینی شهر'!C21+'[3]فلاورجان'!C21+'[3]لنجان'!C21+'[3]نجف آباد'!C21</f>
        <v>100</v>
      </c>
      <c r="D21" s="40">
        <f>'[3]آران و بیدگل'!D21+'[3]اصفهان'!D21+'[3]خمینی شهر'!D21+'[3]فلاورجان'!D21+'[3]لنجان'!D21+'[3]نجف آباد'!D21</f>
        <v>0</v>
      </c>
      <c r="E21" s="40">
        <f>'[3]آران و بیدگل'!E21+'[3]اصفهان'!E21+'[3]خمینی شهر'!E21+'[3]فلاورجان'!E21+'[3]لنجان'!E21+'[3]نجف آباد'!E21</f>
        <v>0</v>
      </c>
      <c r="F21" s="40">
        <f>'[3]آران و بیدگل'!F21+'[3]اصفهان'!F21+'[3]خمینی شهر'!F21+'[3]فلاورجان'!F21+'[3]لنجان'!F21+'[3]نجف آباد'!F21</f>
        <v>350</v>
      </c>
      <c r="G21" s="40">
        <f t="shared" si="0"/>
        <v>450</v>
      </c>
      <c r="H21" s="40">
        <f>'[3]اصفهان'!H21+'[3]خمینی شهر'!H21+'[3]فلاورجان'!H21+'[3]لنجان'!H21+'[3]نجف آباد'!H21</f>
        <v>0</v>
      </c>
      <c r="I21" s="40">
        <f>'[3]آران و بیدگل'!I21+'[3]اصفهان'!I21+'[3]خمینی شهر'!I21+'[3]فلاورجان'!I21+'[3]لنجان'!I21+'[3]نجف آباد'!I21</f>
        <v>6000</v>
      </c>
      <c r="J21" s="40">
        <f t="shared" si="1"/>
        <v>13.333333333333334</v>
      </c>
      <c r="K21" s="40">
        <f>'[3]آران و بیدگل'!K21+'[3]اصفهان'!K21+'[3]خمینی شهر'!K21+'[3]فلاورجان'!K21+'[3]لنجان'!K21+'[3]نجف آباد'!K21</f>
        <v>4</v>
      </c>
      <c r="L21" s="40">
        <f>'[3]آران و بیدگل'!L21+'[3]اصفهان'!L21+'[3]خمینی شهر'!L21+'[3]فلاورجان'!L21+'[3]لنجان'!L21+'[3]نجف آباد'!L21</f>
        <v>4</v>
      </c>
      <c r="M21" s="42"/>
    </row>
    <row r="22" spans="2:13" ht="26.25" customHeight="1">
      <c r="B22" s="39" t="s">
        <v>144</v>
      </c>
      <c r="C22" s="40">
        <f>'[3]آران و بیدگل'!C22+'[3]اصفهان'!C22+'[3]خمینی شهر'!C22+'[3]فلاورجان'!C22+'[3]لنجان'!C22+'[3]نجف آباد'!C22</f>
        <v>0</v>
      </c>
      <c r="D22" s="40">
        <f>'[3]آران و بیدگل'!D22+'[3]اصفهان'!D22+'[3]خمینی شهر'!D22+'[3]فلاورجان'!D22+'[3]لنجان'!D22+'[3]نجف آباد'!D22</f>
        <v>0</v>
      </c>
      <c r="E22" s="40">
        <f>'[3]آران و بیدگل'!E22+'[3]اصفهان'!E22+'[3]خمینی شهر'!E22+'[3]فلاورجان'!E22+'[3]لنجان'!E22+'[3]نجف آباد'!E22</f>
        <v>0</v>
      </c>
      <c r="F22" s="40">
        <f>'[3]آران و بیدگل'!F22+'[3]اصفهان'!F22+'[3]خمینی شهر'!F22+'[3]فلاورجان'!F22+'[3]لنجان'!F22+'[3]نجف آباد'!F22</f>
        <v>1300</v>
      </c>
      <c r="G22" s="40">
        <f t="shared" si="0"/>
        <v>1300</v>
      </c>
      <c r="H22" s="40">
        <f>'[3]اصفهان'!H22+'[3]خمینی شهر'!H22+'[3]فلاورجان'!H22+'[3]لنجان'!H22+'[3]نجف آباد'!H22</f>
        <v>0</v>
      </c>
      <c r="I22" s="40">
        <f>'[3]آران و بیدگل'!I22+'[3]اصفهان'!I22+'[3]خمینی شهر'!I22+'[3]فلاورجان'!I22+'[3]لنجان'!I22+'[3]نجف آباد'!I22</f>
        <v>9100</v>
      </c>
      <c r="J22" s="40"/>
      <c r="K22" s="40">
        <f>'[3]آران و بیدگل'!K22+'[3]اصفهان'!K22+'[3]خمینی شهر'!K22+'[3]فلاورجان'!K22+'[3]لنجان'!K22+'[3]نجف آباد'!K22</f>
        <v>1</v>
      </c>
      <c r="L22" s="40">
        <f>'[3]آران و بیدگل'!L22+'[3]اصفهان'!L22+'[3]خمینی شهر'!L22+'[3]فلاورجان'!L22+'[3]لنجان'!L22+'[3]نجف آباد'!L22</f>
        <v>1</v>
      </c>
      <c r="M22" s="42"/>
    </row>
    <row r="23" spans="2:13" ht="26.25" customHeight="1" thickBot="1">
      <c r="B23" s="39" t="s">
        <v>145</v>
      </c>
      <c r="C23" s="40">
        <f>'[3]آران و بیدگل'!C23+'[3]اصفهان'!C23+'[3]خمینی شهر'!C23+'[3]فلاورجان'!C23+'[3]لنجان'!C23+'[3]نجف آباد'!C23</f>
        <v>4100</v>
      </c>
      <c r="D23" s="40">
        <f>'[3]آران و بیدگل'!D23+'[3]اصفهان'!D23+'[3]خمینی شهر'!D23+'[3]فلاورجان'!D23+'[3]لنجان'!D23+'[3]نجف آباد'!D23</f>
        <v>2000</v>
      </c>
      <c r="E23" s="40">
        <f>'[3]آران و بیدگل'!E23+'[3]اصفهان'!E23+'[3]خمینی شهر'!E23+'[3]فلاورجان'!E23+'[3]لنجان'!E23+'[3]نجف آباد'!E23</f>
        <v>0</v>
      </c>
      <c r="F23" s="40">
        <f>'[3]آران و بیدگل'!F23+'[3]اصفهان'!F23+'[3]خمینی شهر'!F23+'[3]فلاورجان'!F23+'[3]لنجان'!F23+'[3]نجف آباد'!F23</f>
        <v>13300</v>
      </c>
      <c r="G23" s="40">
        <f t="shared" si="0"/>
        <v>19400</v>
      </c>
      <c r="H23" s="40">
        <f>'[3]اصفهان'!H23+'[3]خمینی شهر'!H23+'[3]فلاورجان'!H23+'[3]لنجان'!H23+'[3]نجف آباد'!H23</f>
        <v>0</v>
      </c>
      <c r="I23" s="40">
        <f>'[3]آران و بیدگل'!I23+'[3]اصفهان'!I23+'[3]خمینی شهر'!I23+'[3]فلاورجان'!I23+'[3]لنجان'!I23+'[3]نجف آباد'!I23</f>
        <v>285000</v>
      </c>
      <c r="J23" s="40">
        <f t="shared" si="1"/>
        <v>14.690721649484535</v>
      </c>
      <c r="K23" s="40">
        <f>'[3]آران و بیدگل'!K23+'[3]اصفهان'!K23+'[3]خمینی شهر'!K23+'[3]فلاورجان'!K23+'[3]لنجان'!K23+'[3]نجف آباد'!K23</f>
        <v>22</v>
      </c>
      <c r="L23" s="40">
        <f>'[3]آران و بیدگل'!L23+'[3]اصفهان'!L23+'[3]خمینی شهر'!L23+'[3]فلاورجان'!L23+'[3]لنجان'!L23+'[3]نجف آباد'!L23</f>
        <v>22</v>
      </c>
      <c r="M23" s="42"/>
    </row>
    <row r="24" spans="2:13" ht="25.5" customHeight="1" thickBot="1">
      <c r="B24" s="45" t="s">
        <v>31</v>
      </c>
      <c r="C24" s="46">
        <f aca="true" t="shared" si="2" ref="C24:I24">SUM(C6:C23)</f>
        <v>17050</v>
      </c>
      <c r="D24" s="46">
        <f t="shared" si="2"/>
        <v>2000</v>
      </c>
      <c r="E24" s="46">
        <f t="shared" si="2"/>
        <v>0</v>
      </c>
      <c r="F24" s="46">
        <f t="shared" si="2"/>
        <v>33290</v>
      </c>
      <c r="G24" s="46">
        <f t="shared" si="2"/>
        <v>52340</v>
      </c>
      <c r="H24" s="46">
        <f t="shared" si="2"/>
        <v>0</v>
      </c>
      <c r="I24" s="46">
        <f t="shared" si="2"/>
        <v>2003700</v>
      </c>
      <c r="J24" s="46" t="s">
        <v>83</v>
      </c>
      <c r="K24" s="46" t="s">
        <v>83</v>
      </c>
      <c r="L24" s="46">
        <f>SUM(L6:L23)</f>
        <v>145</v>
      </c>
      <c r="M24" s="50" t="s">
        <v>83</v>
      </c>
    </row>
    <row r="25" ht="9.75" customHeight="1" thickTop="1"/>
    <row r="26" spans="3:13" ht="27" customHeight="1"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3:13" ht="17.25" customHeight="1"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</sheetData>
  <sheetProtection/>
  <mergeCells count="15">
    <mergeCell ref="C27:M27"/>
    <mergeCell ref="B1:M1"/>
    <mergeCell ref="B2:M2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C26:M26"/>
  </mergeCells>
  <printOptions horizontalCentered="1"/>
  <pageMargins left="0" right="0" top="0.1968503937007874" bottom="0.1968503937007874" header="0" footer="0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7"/>
  <sheetViews>
    <sheetView showGridLines="0" showZeros="0" rightToLeft="1" zoomScale="75" zoomScaleNormal="75" zoomScalePageLayoutView="0" workbookViewId="0" topLeftCell="A1">
      <selection activeCell="D18" sqref="D18"/>
    </sheetView>
  </sheetViews>
  <sheetFormatPr defaultColWidth="9.00390625" defaultRowHeight="15"/>
  <cols>
    <col min="1" max="1" width="1.1484375" style="11" customWidth="1"/>
    <col min="2" max="2" width="19.8515625" style="11" customWidth="1"/>
    <col min="3" max="4" width="13.57421875" style="11" customWidth="1"/>
    <col min="5" max="5" width="13.421875" style="11" customWidth="1"/>
    <col min="6" max="6" width="15.7109375" style="11" customWidth="1"/>
    <col min="7" max="8" width="13.57421875" style="11" customWidth="1"/>
    <col min="9" max="9" width="15.140625" style="11" customWidth="1"/>
    <col min="10" max="11" width="15.00390625" style="11" customWidth="1"/>
    <col min="12" max="12" width="18.28125" style="11" customWidth="1"/>
    <col min="13" max="13" width="36.421875" style="11" customWidth="1"/>
    <col min="14" max="16384" width="9.00390625" style="11" customWidth="1"/>
  </cols>
  <sheetData>
    <row r="1" spans="2:13" ht="26.25" customHeight="1">
      <c r="B1" s="107" t="s">
        <v>61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45.75" customHeight="1">
      <c r="B2" s="108" t="s">
        <v>84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2:12" ht="10.5" customHeight="1" thickBot="1">
      <c r="B3" s="31"/>
      <c r="C3" s="32"/>
      <c r="D3" s="32"/>
      <c r="E3" s="32"/>
      <c r="F3" s="13"/>
      <c r="G3" s="13"/>
      <c r="H3" s="13"/>
      <c r="I3" s="14"/>
      <c r="J3" s="14"/>
      <c r="K3" s="14"/>
      <c r="L3" s="15"/>
    </row>
    <row r="4" spans="2:13" ht="44.25" customHeight="1" thickTop="1">
      <c r="B4" s="133" t="s">
        <v>85</v>
      </c>
      <c r="C4" s="112" t="s">
        <v>86</v>
      </c>
      <c r="D4" s="112" t="s">
        <v>87</v>
      </c>
      <c r="E4" s="119" t="s">
        <v>88</v>
      </c>
      <c r="F4" s="120"/>
      <c r="G4" s="112" t="s">
        <v>89</v>
      </c>
      <c r="H4" s="112" t="s">
        <v>90</v>
      </c>
      <c r="I4" s="112" t="s">
        <v>91</v>
      </c>
      <c r="J4" s="112" t="s">
        <v>92</v>
      </c>
      <c r="K4" s="112" t="s">
        <v>93</v>
      </c>
      <c r="L4" s="112" t="s">
        <v>94</v>
      </c>
      <c r="M4" s="114" t="s">
        <v>95</v>
      </c>
    </row>
    <row r="5" spans="2:13" ht="36" customHeight="1" thickBot="1">
      <c r="B5" s="134"/>
      <c r="C5" s="113"/>
      <c r="D5" s="113"/>
      <c r="E5" s="35" t="s">
        <v>96</v>
      </c>
      <c r="F5" s="35" t="s">
        <v>97</v>
      </c>
      <c r="G5" s="113"/>
      <c r="H5" s="113"/>
      <c r="I5" s="113"/>
      <c r="J5" s="113"/>
      <c r="K5" s="113"/>
      <c r="L5" s="113"/>
      <c r="M5" s="115"/>
    </row>
    <row r="6" spans="2:13" ht="25.5" customHeight="1">
      <c r="B6" s="36" t="s">
        <v>98</v>
      </c>
      <c r="C6" s="37">
        <f>'[2]اصفهان'!C6+'[2]تیران و کرون'!C6+'[2]چادگان'!C6+'[2]خمینی شهر'!C6+'[2]خوانسار'!C6+'[2]دهاقان'!C6+'[2]شهرضا'!C6+'[2]فریدن'!C6+'[2]فریدونشهر'!C6+'[2]فلاورجان'!C6+'[2]گلپایگان'!C6+'[2]مبارکه'!C6+'[2]نجف آباد'!C6</f>
        <v>0</v>
      </c>
      <c r="D6" s="37">
        <f>'[2]اصفهان'!D6+'[2]تیران و کرون'!D6+'[2]چادگان'!D6+'[2]خمینی شهر'!D6+'[2]خوانسار'!D6+'[2]دهاقان'!D6+'[2]شهرضا'!D6+'[2]فریدن'!D6+'[2]فریدونشهر'!D6+'[2]فلاورجان'!D6+'[2]گلپایگان'!D6+'[2]مبارکه'!D6+'[2]نجف آباد'!D6</f>
        <v>0</v>
      </c>
      <c r="E6" s="37">
        <f>'[2]اصفهان'!E6+'[2]تیران و کرون'!E6+'[2]چادگان'!E6+'[2]خمینی شهر'!E6+'[2]خوانسار'!E6+'[2]دهاقان'!E6+'[2]شهرضا'!E6+'[2]فریدن'!E6+'[2]فریدونشهر'!E6+'[2]فلاورجان'!E6+'[2]گلپایگان'!E6+'[2]مبارکه'!E6+'[2]نجف آباد'!E6</f>
        <v>30000</v>
      </c>
      <c r="F6" s="37">
        <f>'[2]اصفهان'!F6+'[2]تیران و کرون'!F6+'[2]چادگان'!F6+'[2]خمینی شهر'!F6+'[2]خوانسار'!F6+'[2]دهاقان'!F6+'[2]شهرضا'!F6+'[2]فریدن'!F6+'[2]فریدونشهر'!F6+'[2]فلاورجان'!F6+'[2]گلپایگان'!F6+'[2]مبارکه'!F6+'[2]نجف آباد'!F6</f>
        <v>172800</v>
      </c>
      <c r="G6" s="37">
        <f>SUM(C6:F6)</f>
        <v>202800</v>
      </c>
      <c r="H6" s="37">
        <f>'[2]اصفهان'!H6+'[2]تیران و کرون'!H6+'[2]چادگان'!H6+'[2]خمینی شهر'!H6+'[2]خوانسار'!H6+'[2]دهاقان'!H6+'[2]شهرضا'!H6+'[2]فریدن'!H6+'[2]فریدونشهر'!H6+'[2]فلاورجان'!H6+'[2]گلپایگان'!H6+'[2]مبارکه'!H6+'[2]نجف آباد'!H6</f>
        <v>86600</v>
      </c>
      <c r="I6" s="37">
        <f>'[2]اصفهان'!I6+'[2]تیران و کرون'!I6+'[2]چادگان'!I6+'[2]خمینی شهر'!I6+'[2]خوانسار'!I6+'[2]دهاقان'!I6+'[2]شهرضا'!I6+'[2]فریدن'!I6+'[2]فریدونشهر'!I6+'[2]فلاورجان'!I6+'[2]گلپایگان'!I6+'[2]مبارکه'!I6+'[2]نجف آباد'!I6</f>
        <v>20581000</v>
      </c>
      <c r="J6" s="37">
        <f>I6/G6</f>
        <v>101.48422090729782</v>
      </c>
      <c r="K6" s="37">
        <f>'[2]اصفهان'!K6+'[2]تیران و کرون'!K6+'[2]چادگان'!K6+'[2]خمینی شهر'!K6+'[2]خوانسار'!K6+'[2]دهاقان'!K6+'[2]شهرضا'!K6+'[2]فریدن'!K6+'[2]فریدونشهر'!K6+'[2]فلاورجان'!K6+'[2]گلپایگان'!K6+'[2]مبارکه'!K6+'[2]نجف آباد'!K6</f>
        <v>54</v>
      </c>
      <c r="L6" s="37">
        <f>'[2]اصفهان'!L6+'[2]تیران و کرون'!L6+'[2]چادگان'!L6+'[2]خمینی شهر'!L6+'[2]خوانسار'!L6+'[2]دهاقان'!L6+'[2]شهرضا'!L6+'[2]فریدن'!L6+'[2]فریدونشهر'!L6+'[2]فلاورجان'!L6+'[2]گلپایگان'!L6+'[2]مبارکه'!L6+'[2]نجف آباد'!L6</f>
        <v>60</v>
      </c>
      <c r="M6" s="38" t="s">
        <v>99</v>
      </c>
    </row>
    <row r="7" spans="2:13" ht="26.25" customHeight="1">
      <c r="B7" s="39" t="s">
        <v>100</v>
      </c>
      <c r="C7" s="40">
        <f>'[2]اصفهان'!C7+'[2]تیران و کرون'!C7+'[2]چادگان'!C7+'[2]خمینی شهر'!C7+'[2]خوانسار'!C7+'[2]دهاقان'!C7+'[2]شهرضا'!C7+'[2]فریدن'!C7+'[2]فریدونشهر'!C7+'[2]فلاورجان'!C7+'[2]گلپایگان'!C7+'[2]مبارکه'!C7+'[2]نجف آباد'!C7</f>
        <v>0</v>
      </c>
      <c r="D7" s="40">
        <f>'[2]اصفهان'!D7+'[2]تیران و کرون'!D7+'[2]چادگان'!D7+'[2]خمینی شهر'!D7+'[2]خوانسار'!D7+'[2]دهاقان'!D7+'[2]شهرضا'!D7+'[2]فریدن'!D7+'[2]فریدونشهر'!D7+'[2]فلاورجان'!D7+'[2]گلپایگان'!D7+'[2]مبارکه'!D7+'[2]نجف آباد'!D7</f>
        <v>0</v>
      </c>
      <c r="E7" s="40">
        <f>'[2]اصفهان'!E7+'[2]تیران و کرون'!E7+'[2]چادگان'!E7+'[2]خمینی شهر'!E7+'[2]خوانسار'!E7+'[2]دهاقان'!E7+'[2]شهرضا'!E7+'[2]فریدن'!E7+'[2]فریدونشهر'!E7+'[2]فلاورجان'!E7+'[2]گلپایگان'!E7+'[2]مبارکه'!E7+'[2]نجف آباد'!E7</f>
        <v>0</v>
      </c>
      <c r="F7" s="40">
        <f>'[2]اصفهان'!F7+'[2]تیران و کرون'!F7+'[2]چادگان'!F7+'[2]خمینی شهر'!F7+'[2]خوانسار'!F7+'[2]دهاقان'!F7+'[2]شهرضا'!F7+'[2]فریدن'!F7+'[2]فریدونشهر'!F7+'[2]فلاورجان'!F7+'[2]گلپایگان'!F7+'[2]مبارکه'!F7+'[2]نجف آباد'!F7</f>
        <v>9000</v>
      </c>
      <c r="G7" s="40">
        <f aca="true" t="shared" si="0" ref="G7:G23">SUM(C7:F7)</f>
        <v>9000</v>
      </c>
      <c r="H7" s="40">
        <f>'[2]اصفهان'!H7+'[2]تیران و کرون'!H7+'[2]چادگان'!H7+'[2]خمینی شهر'!H7+'[2]خوانسار'!H7+'[2]دهاقان'!H7+'[2]شهرضا'!H7+'[2]فریدن'!H7+'[2]فریدونشهر'!H7+'[2]فلاورجان'!H7+'[2]گلپایگان'!H7+'[2]مبارکه'!H7+'[2]نجف آباد'!H7</f>
        <v>0</v>
      </c>
      <c r="I7" s="40">
        <f>'[2]اصفهان'!I7+'[2]تیران و کرون'!I7+'[2]چادگان'!I7+'[2]خمینی شهر'!I7+'[2]خوانسار'!I7+'[2]دهاقان'!I7+'[2]شهرضا'!I7+'[2]فریدن'!I7+'[2]فریدونشهر'!I7+'[2]فلاورجان'!I7+'[2]گلپایگان'!I7+'[2]مبارکه'!I7+'[2]نجف آباد'!I7</f>
        <v>280000</v>
      </c>
      <c r="J7" s="40">
        <f aca="true" t="shared" si="1" ref="J7:J23">I7/G7</f>
        <v>31.11111111111111</v>
      </c>
      <c r="K7" s="40">
        <f>'[2]اصفهان'!K7+'[2]تیران و کرون'!K7+'[2]چادگان'!K7+'[2]خمینی شهر'!K7+'[2]خوانسار'!K7+'[2]دهاقان'!K7+'[2]شهرضا'!K7+'[2]فریدن'!K7+'[2]فریدونشهر'!K7+'[2]فلاورجان'!K7+'[2]گلپایگان'!K7+'[2]مبارکه'!K7+'[2]نجف آباد'!K7</f>
        <v>3</v>
      </c>
      <c r="L7" s="40">
        <f>'[2]اصفهان'!L7+'[2]تیران و کرون'!L7+'[2]چادگان'!L7+'[2]خمینی شهر'!L7+'[2]خوانسار'!L7+'[2]دهاقان'!L7+'[2]شهرضا'!L7+'[2]فریدن'!L7+'[2]فریدونشهر'!L7+'[2]فلاورجان'!L7+'[2]گلپایگان'!L7+'[2]مبارکه'!L7+'[2]نجف آباد'!L7</f>
        <v>3</v>
      </c>
      <c r="M7" s="41" t="s">
        <v>101</v>
      </c>
    </row>
    <row r="8" spans="2:13" ht="26.25" customHeight="1">
      <c r="B8" s="39" t="s">
        <v>102</v>
      </c>
      <c r="C8" s="40">
        <f>'[2]اصفهان'!C8+'[2]تیران و کرون'!C8+'[2]چادگان'!C8+'[2]خمینی شهر'!C8+'[2]خوانسار'!C8+'[2]دهاقان'!C8+'[2]شهرضا'!C8+'[2]فریدن'!C8+'[2]فریدونشهر'!C8+'[2]فلاورجان'!C8+'[2]گلپایگان'!C8+'[2]مبارکه'!C8+'[2]نجف آباد'!C8</f>
        <v>3000</v>
      </c>
      <c r="D8" s="40">
        <f>'[2]اصفهان'!D8+'[2]تیران و کرون'!D8+'[2]چادگان'!D8+'[2]خمینی شهر'!D8+'[2]خوانسار'!D8+'[2]دهاقان'!D8+'[2]شهرضا'!D8+'[2]فریدن'!D8+'[2]فریدونشهر'!D8+'[2]فلاورجان'!D8+'[2]گلپایگان'!D8+'[2]مبارکه'!D8+'[2]نجف آباد'!D8</f>
        <v>0</v>
      </c>
      <c r="E8" s="40">
        <f>'[2]اصفهان'!E8+'[2]تیران و کرون'!E8+'[2]چادگان'!E8+'[2]خمینی شهر'!E8+'[2]خوانسار'!E8+'[2]دهاقان'!E8+'[2]شهرضا'!E8+'[2]فریدن'!E8+'[2]فریدونشهر'!E8+'[2]فلاورجان'!E8+'[2]گلپایگان'!E8+'[2]مبارکه'!E8+'[2]نجف آباد'!E8</f>
        <v>0</v>
      </c>
      <c r="F8" s="40">
        <f>'[2]اصفهان'!F8+'[2]تیران و کرون'!F8+'[2]چادگان'!F8+'[2]خمینی شهر'!F8+'[2]خوانسار'!F8+'[2]دهاقان'!F8+'[2]شهرضا'!F8+'[2]فریدن'!F8+'[2]فریدونشهر'!F8+'[2]فلاورجان'!F8+'[2]گلپایگان'!F8+'[2]مبارکه'!F8+'[2]نجف آباد'!F8</f>
        <v>1500</v>
      </c>
      <c r="G8" s="40">
        <f t="shared" si="0"/>
        <v>4500</v>
      </c>
      <c r="H8" s="40">
        <f>'[2]اصفهان'!H8+'[2]تیران و کرون'!H8+'[2]چادگان'!H8+'[2]خمینی شهر'!H8+'[2]خوانسار'!H8+'[2]دهاقان'!H8+'[2]شهرضا'!H8+'[2]فریدن'!H8+'[2]فریدونشهر'!H8+'[2]فلاورجان'!H8+'[2]گلپایگان'!H8+'[2]مبارکه'!H8+'[2]نجف آباد'!H8</f>
        <v>0</v>
      </c>
      <c r="I8" s="40">
        <f>'[2]اصفهان'!I8+'[2]تیران و کرون'!I8+'[2]چادگان'!I8+'[2]خمینی شهر'!I8+'[2]خوانسار'!I8+'[2]دهاقان'!I8+'[2]شهرضا'!I8+'[2]فریدن'!I8+'[2]فریدونشهر'!I8+'[2]فلاورجان'!I8+'[2]گلپایگان'!I8+'[2]مبارکه'!I8+'[2]نجف آباد'!I8</f>
        <v>350000</v>
      </c>
      <c r="J8" s="40">
        <f t="shared" si="1"/>
        <v>77.77777777777777</v>
      </c>
      <c r="K8" s="40">
        <f>'[2]اصفهان'!K8+'[2]تیران و کرون'!K8+'[2]چادگان'!K8+'[2]خمینی شهر'!K8+'[2]خوانسار'!K8+'[2]دهاقان'!K8+'[2]شهرضا'!K8+'[2]فریدن'!K8+'[2]فریدونشهر'!K8+'[2]فلاورجان'!K8+'[2]گلپایگان'!K8+'[2]مبارکه'!K8+'[2]نجف آباد'!K8</f>
        <v>3</v>
      </c>
      <c r="L8" s="40">
        <f>'[2]اصفهان'!L8+'[2]تیران و کرون'!L8+'[2]چادگان'!L8+'[2]خمینی شهر'!L8+'[2]خوانسار'!L8+'[2]دهاقان'!L8+'[2]شهرضا'!L8+'[2]فریدن'!L8+'[2]فریدونشهر'!L8+'[2]فلاورجان'!L8+'[2]گلپایگان'!L8+'[2]مبارکه'!L8+'[2]نجف آباد'!L8</f>
        <v>3</v>
      </c>
      <c r="M8" s="42" t="s">
        <v>103</v>
      </c>
    </row>
    <row r="9" spans="2:13" ht="26.25" customHeight="1">
      <c r="B9" s="39" t="s">
        <v>104</v>
      </c>
      <c r="C9" s="40">
        <f>'[2]اصفهان'!C9+'[2]تیران و کرون'!C9+'[2]چادگان'!C9+'[2]خمینی شهر'!C9+'[2]خوانسار'!C9+'[2]دهاقان'!C9+'[2]شهرضا'!C9+'[2]فریدن'!C9+'[2]فریدونشهر'!C9+'[2]فلاورجان'!C9+'[2]گلپایگان'!C9+'[2]مبارکه'!C9+'[2]نجف آباد'!C9</f>
        <v>0</v>
      </c>
      <c r="D9" s="40">
        <f>'[2]اصفهان'!D9+'[2]تیران و کرون'!D9+'[2]چادگان'!D9+'[2]خمینی شهر'!D9+'[2]خوانسار'!D9+'[2]دهاقان'!D9+'[2]شهرضا'!D9+'[2]فریدن'!D9+'[2]فریدونشهر'!D9+'[2]فلاورجان'!D9+'[2]گلپایگان'!D9+'[2]مبارکه'!D9+'[2]نجف آباد'!D9</f>
        <v>0</v>
      </c>
      <c r="E9" s="40">
        <f>'[2]اصفهان'!E9+'[2]تیران و کرون'!E9+'[2]چادگان'!E9+'[2]خمینی شهر'!E9+'[2]خوانسار'!E9+'[2]دهاقان'!E9+'[2]شهرضا'!E9+'[2]فریدن'!E9+'[2]فریدونشهر'!E9+'[2]فلاورجان'!E9+'[2]گلپایگان'!E9+'[2]مبارکه'!E9+'[2]نجف آباد'!E9</f>
        <v>0</v>
      </c>
      <c r="F9" s="40">
        <f>'[2]اصفهان'!F9+'[2]تیران و کرون'!F9+'[2]چادگان'!F9+'[2]خمینی شهر'!F9+'[2]خوانسار'!F9+'[2]دهاقان'!F9+'[2]شهرضا'!F9+'[2]فریدن'!F9+'[2]فریدونشهر'!F9+'[2]فلاورجان'!F9+'[2]گلپایگان'!F9+'[2]مبارکه'!F9+'[2]نجف آباد'!F9</f>
        <v>1000</v>
      </c>
      <c r="G9" s="40">
        <f t="shared" si="0"/>
        <v>1000</v>
      </c>
      <c r="H9" s="40">
        <f>'[2]اصفهان'!H9+'[2]تیران و کرون'!H9+'[2]چادگان'!H9+'[2]خمینی شهر'!H9+'[2]خوانسار'!H9+'[2]دهاقان'!H9+'[2]شهرضا'!H9+'[2]فریدن'!H9+'[2]فریدونشهر'!H9+'[2]فلاورجان'!H9+'[2]گلپایگان'!H9+'[2]مبارکه'!H9+'[2]نجف آباد'!H9</f>
        <v>0</v>
      </c>
      <c r="I9" s="40">
        <f>'[2]اصفهان'!I9+'[2]تیران و کرون'!I9+'[2]چادگان'!I9+'[2]خمینی شهر'!I9+'[2]خوانسار'!I9+'[2]دهاقان'!I9+'[2]شهرضا'!I9+'[2]فریدن'!I9+'[2]فریدونشهر'!I9+'[2]فلاورجان'!I9+'[2]گلپایگان'!I9+'[2]مبارکه'!I9+'[2]نجف آباد'!I9</f>
        <v>100000</v>
      </c>
      <c r="J9" s="40">
        <f t="shared" si="1"/>
        <v>100</v>
      </c>
      <c r="K9" s="40">
        <f>'[2]اصفهان'!K9+'[2]تیران و کرون'!K9+'[2]چادگان'!K9+'[2]خمینی شهر'!K9+'[2]خوانسار'!K9+'[2]دهاقان'!K9+'[2]شهرضا'!K9+'[2]فریدن'!K9+'[2]فریدونشهر'!K9+'[2]فلاورجان'!K9+'[2]گلپایگان'!K9+'[2]مبارکه'!K9+'[2]نجف آباد'!K9</f>
        <v>1</v>
      </c>
      <c r="L9" s="40">
        <f>'[2]اصفهان'!L9+'[2]تیران و کرون'!L9+'[2]چادگان'!L9+'[2]خمینی شهر'!L9+'[2]خوانسار'!L9+'[2]دهاقان'!L9+'[2]شهرضا'!L9+'[2]فریدن'!L9+'[2]فریدونشهر'!L9+'[2]فلاورجان'!L9+'[2]گلپایگان'!L9+'[2]مبارکه'!L9+'[2]نجف آباد'!L9</f>
        <v>1</v>
      </c>
      <c r="M9" s="42" t="s">
        <v>103</v>
      </c>
    </row>
    <row r="10" spans="2:13" ht="26.25" customHeight="1">
      <c r="B10" s="39" t="s">
        <v>105</v>
      </c>
      <c r="C10" s="40">
        <f>'[2]اصفهان'!C10+'[2]تیران و کرون'!C10+'[2]چادگان'!C10+'[2]خمینی شهر'!C10+'[2]خوانسار'!C10+'[2]دهاقان'!C10+'[2]شهرضا'!C10+'[2]فریدن'!C10+'[2]فریدونشهر'!C10+'[2]فلاورجان'!C10+'[2]گلپایگان'!C10+'[2]مبارکه'!C10+'[2]نجف آباد'!C10</f>
        <v>2750</v>
      </c>
      <c r="D10" s="40">
        <f>'[2]اصفهان'!D10+'[2]تیران و کرون'!D10+'[2]چادگان'!D10+'[2]خمینی شهر'!D10+'[2]خوانسار'!D10+'[2]دهاقان'!D10+'[2]شهرضا'!D10+'[2]فریدن'!D10+'[2]فریدونشهر'!D10+'[2]فلاورجان'!D10+'[2]گلپایگان'!D10+'[2]مبارکه'!D10+'[2]نجف آباد'!D10</f>
        <v>0</v>
      </c>
      <c r="E10" s="40">
        <f>'[2]اصفهان'!E10+'[2]تیران و کرون'!E10+'[2]چادگان'!E10+'[2]خمینی شهر'!E10+'[2]خوانسار'!E10+'[2]دهاقان'!E10+'[2]شهرضا'!E10+'[2]فریدن'!E10+'[2]فریدونشهر'!E10+'[2]فلاورجان'!E10+'[2]گلپایگان'!E10+'[2]مبارکه'!E10+'[2]نجف آباد'!E10</f>
        <v>0</v>
      </c>
      <c r="F10" s="40">
        <f>'[2]اصفهان'!F10+'[2]تیران و کرون'!F10+'[2]چادگان'!F10+'[2]خمینی شهر'!F10+'[2]خوانسار'!F10+'[2]دهاقان'!F10+'[2]شهرضا'!F10+'[2]فریدن'!F10+'[2]فریدونشهر'!F10+'[2]فلاورجان'!F10+'[2]گلپایگان'!F10+'[2]مبارکه'!F10+'[2]نجف آباد'!F10</f>
        <v>0</v>
      </c>
      <c r="G10" s="40">
        <f t="shared" si="0"/>
        <v>2750</v>
      </c>
      <c r="H10" s="40">
        <f>'[2]اصفهان'!H10+'[2]تیران و کرون'!H10+'[2]چادگان'!H10+'[2]خمینی شهر'!H10+'[2]خوانسار'!H10+'[2]دهاقان'!H10+'[2]شهرضا'!H10+'[2]فریدن'!H10+'[2]فریدونشهر'!H10+'[2]فلاورجان'!H10+'[2]گلپایگان'!H10+'[2]مبارکه'!H10+'[2]نجف آباد'!H10</f>
        <v>0</v>
      </c>
      <c r="I10" s="40">
        <f>'[2]اصفهان'!I10+'[2]تیران و کرون'!I10+'[2]چادگان'!I10+'[2]خمینی شهر'!I10+'[2]خوانسار'!I10+'[2]دهاقان'!I10+'[2]شهرضا'!I10+'[2]فریدن'!I10+'[2]فریدونشهر'!I10+'[2]فلاورجان'!I10+'[2]گلپایگان'!I10+'[2]مبارکه'!I10+'[2]نجف آباد'!I10</f>
        <v>180000</v>
      </c>
      <c r="J10" s="40">
        <f t="shared" si="1"/>
        <v>65.45454545454545</v>
      </c>
      <c r="K10" s="40">
        <f>'[2]اصفهان'!K10+'[2]تیران و کرون'!K10+'[2]چادگان'!K10+'[2]خمینی شهر'!K10+'[2]خوانسار'!K10+'[2]دهاقان'!K10+'[2]شهرضا'!K10+'[2]فریدن'!K10+'[2]فریدونشهر'!K10+'[2]فلاورجان'!K10+'[2]گلپایگان'!K10+'[2]مبارکه'!K10+'[2]نجف آباد'!K10</f>
        <v>3</v>
      </c>
      <c r="L10" s="40">
        <f>'[2]اصفهان'!L10+'[2]تیران و کرون'!L10+'[2]چادگان'!L10+'[2]خمینی شهر'!L10+'[2]خوانسار'!L10+'[2]دهاقان'!L10+'[2]شهرضا'!L10+'[2]فریدن'!L10+'[2]فریدونشهر'!L10+'[2]فلاورجان'!L10+'[2]گلپایگان'!L10+'[2]مبارکه'!L10+'[2]نجف آباد'!L10</f>
        <v>3</v>
      </c>
      <c r="M10" s="42" t="s">
        <v>106</v>
      </c>
    </row>
    <row r="11" spans="2:13" ht="26.25" customHeight="1">
      <c r="B11" s="39" t="s">
        <v>107</v>
      </c>
      <c r="C11" s="40">
        <f>'[2]اصفهان'!C11+'[2]تیران و کرون'!C11+'[2]چادگان'!C11+'[2]خمینی شهر'!C11+'[2]خوانسار'!C11+'[2]دهاقان'!C11+'[2]شهرضا'!C11+'[2]فریدن'!C11+'[2]فریدونشهر'!C11+'[2]فلاورجان'!C11+'[2]گلپایگان'!C11+'[2]مبارکه'!C11+'[2]نجف آباد'!C11</f>
        <v>0</v>
      </c>
      <c r="D11" s="40">
        <f>'[2]اصفهان'!D11+'[2]تیران و کرون'!D11+'[2]چادگان'!D11+'[2]خمینی شهر'!D11+'[2]خوانسار'!D11+'[2]دهاقان'!D11+'[2]شهرضا'!D11+'[2]فریدن'!D11+'[2]فریدونشهر'!D11+'[2]فلاورجان'!D11+'[2]گلپایگان'!D11+'[2]مبارکه'!D11+'[2]نجف آباد'!D11</f>
        <v>0</v>
      </c>
      <c r="E11" s="40">
        <f>'[2]اصفهان'!E11+'[2]تیران و کرون'!E11+'[2]چادگان'!E11+'[2]خمینی شهر'!E11+'[2]خوانسار'!E11+'[2]دهاقان'!E11+'[2]شهرضا'!E11+'[2]فریدن'!E11+'[2]فریدونشهر'!E11+'[2]فلاورجان'!E11+'[2]گلپایگان'!E11+'[2]مبارکه'!E11+'[2]نجف آباد'!E11</f>
        <v>0</v>
      </c>
      <c r="F11" s="40">
        <f>'[2]اصفهان'!F11+'[2]تیران و کرون'!F11+'[2]چادگان'!F11+'[2]خمینی شهر'!F11+'[2]خوانسار'!F11+'[2]دهاقان'!F11+'[2]شهرضا'!F11+'[2]فریدن'!F11+'[2]فریدونشهر'!F11+'[2]فلاورجان'!F11+'[2]گلپایگان'!F11+'[2]مبارکه'!F11+'[2]نجف آباد'!F11</f>
        <v>3600</v>
      </c>
      <c r="G11" s="40">
        <f t="shared" si="0"/>
        <v>3600</v>
      </c>
      <c r="H11" s="40">
        <f>'[2]اصفهان'!H11+'[2]تیران و کرون'!H11+'[2]چادگان'!H11+'[2]خمینی شهر'!H11+'[2]خوانسار'!H11+'[2]دهاقان'!H11+'[2]شهرضا'!H11+'[2]فریدن'!H11+'[2]فریدونشهر'!H11+'[2]فلاورجان'!H11+'[2]گلپایگان'!H11+'[2]مبارکه'!H11+'[2]نجف آباد'!H11</f>
        <v>3600</v>
      </c>
      <c r="I11" s="40">
        <f>'[2]اصفهان'!I11+'[2]تیران و کرون'!I11+'[2]چادگان'!I11+'[2]خمینی شهر'!I11+'[2]خوانسار'!I11+'[2]دهاقان'!I11+'[2]شهرضا'!I11+'[2]فریدن'!I11+'[2]فریدونشهر'!I11+'[2]فلاورجان'!I11+'[2]گلپایگان'!I11+'[2]مبارکه'!I11+'[2]نجف آباد'!I11</f>
        <v>180000</v>
      </c>
      <c r="J11" s="40">
        <f t="shared" si="1"/>
        <v>50</v>
      </c>
      <c r="K11" s="40">
        <f>'[2]اصفهان'!K11+'[2]تیران و کرون'!K11+'[2]چادگان'!K11+'[2]خمینی شهر'!K11+'[2]خوانسار'!K11+'[2]دهاقان'!K11+'[2]شهرضا'!K11+'[2]فریدن'!K11+'[2]فریدونشهر'!K11+'[2]فلاورجان'!K11+'[2]گلپایگان'!K11+'[2]مبارکه'!K11+'[2]نجف آباد'!K11</f>
        <v>1</v>
      </c>
      <c r="L11" s="40">
        <f>'[2]اصفهان'!L11+'[2]تیران و کرون'!L11+'[2]چادگان'!L11+'[2]خمینی شهر'!L11+'[2]خوانسار'!L11+'[2]دهاقان'!L11+'[2]شهرضا'!L11+'[2]فریدن'!L11+'[2]فریدونشهر'!L11+'[2]فلاورجان'!L11+'[2]گلپایگان'!L11+'[2]مبارکه'!L11+'[2]نجف آباد'!L11</f>
        <v>1</v>
      </c>
      <c r="M11" s="42" t="s">
        <v>103</v>
      </c>
    </row>
    <row r="12" spans="2:13" ht="26.25" customHeight="1">
      <c r="B12" s="39" t="s">
        <v>108</v>
      </c>
      <c r="C12" s="40">
        <f>'[2]اصفهان'!C12+'[2]تیران و کرون'!C12+'[2]چادگان'!C12+'[2]خمینی شهر'!C12+'[2]خوانسار'!C12+'[2]دهاقان'!C12+'[2]شهرضا'!C12+'[2]فریدن'!C12+'[2]فریدونشهر'!C12+'[2]فلاورجان'!C12+'[2]گلپایگان'!C12+'[2]مبارکه'!C12+'[2]نجف آباد'!C12</f>
        <v>0</v>
      </c>
      <c r="D12" s="40">
        <f>'[2]اصفهان'!D12+'[2]تیران و کرون'!D12+'[2]چادگان'!D12+'[2]خمینی شهر'!D12+'[2]خوانسار'!D12+'[2]دهاقان'!D12+'[2]شهرضا'!D12+'[2]فریدن'!D12+'[2]فریدونشهر'!D12+'[2]فلاورجان'!D12+'[2]گلپایگان'!D12+'[2]مبارکه'!D12+'[2]نجف آباد'!D12</f>
        <v>0</v>
      </c>
      <c r="E12" s="40">
        <f>'[2]اصفهان'!E12+'[2]تیران و کرون'!E12+'[2]چادگان'!E12+'[2]خمینی شهر'!E12+'[2]خوانسار'!E12+'[2]دهاقان'!E12+'[2]شهرضا'!E12+'[2]فریدن'!E12+'[2]فریدونشهر'!E12+'[2]فلاورجان'!E12+'[2]گلپایگان'!E12+'[2]مبارکه'!E12+'[2]نجف آباد'!E12</f>
        <v>0</v>
      </c>
      <c r="F12" s="40">
        <f>'[2]اصفهان'!F12+'[2]تیران و کرون'!F12+'[2]چادگان'!F12+'[2]خمینی شهر'!F12+'[2]خوانسار'!F12+'[2]دهاقان'!F12+'[2]شهرضا'!F12+'[2]فریدن'!F12+'[2]فریدونشهر'!F12+'[2]فلاورجان'!F12+'[2]گلپایگان'!F12+'[2]مبارکه'!F12+'[2]نجف آباد'!F12</f>
        <v>9000</v>
      </c>
      <c r="G12" s="40">
        <f t="shared" si="0"/>
        <v>9000</v>
      </c>
      <c r="H12" s="40">
        <f>'[2]اصفهان'!H12+'[2]تیران و کرون'!H12+'[2]چادگان'!H12+'[2]خمینی شهر'!H12+'[2]خوانسار'!H12+'[2]دهاقان'!H12+'[2]شهرضا'!H12+'[2]فریدن'!H12+'[2]فریدونشهر'!H12+'[2]فلاورجان'!H12+'[2]گلپایگان'!H12+'[2]مبارکه'!H12+'[2]نجف آباد'!H12</f>
        <v>9000</v>
      </c>
      <c r="I12" s="40">
        <f>'[2]اصفهان'!I12+'[2]تیران و کرون'!I12+'[2]چادگان'!I12+'[2]خمینی شهر'!I12+'[2]خوانسار'!I12+'[2]دهاقان'!I12+'[2]شهرضا'!I12+'[2]فریدن'!I12+'[2]فریدونشهر'!I12+'[2]فلاورجان'!I12+'[2]گلپایگان'!I12+'[2]مبارکه'!I12+'[2]نجف آباد'!I12</f>
        <v>1235000</v>
      </c>
      <c r="J12" s="40">
        <f t="shared" si="1"/>
        <v>137.22222222222223</v>
      </c>
      <c r="K12" s="40">
        <f>'[2]اصفهان'!K12+'[2]تیران و کرون'!K12+'[2]چادگان'!K12+'[2]خمینی شهر'!K12+'[2]خوانسار'!K12+'[2]دهاقان'!K12+'[2]شهرضا'!K12+'[2]فریدن'!K12+'[2]فریدونشهر'!K12+'[2]فلاورجان'!K12+'[2]گلپایگان'!K12+'[2]مبارکه'!K12+'[2]نجف آباد'!K12</f>
        <v>4</v>
      </c>
      <c r="L12" s="40">
        <f>'[2]اصفهان'!L12+'[2]تیران و کرون'!L12+'[2]چادگان'!L12+'[2]خمینی شهر'!L12+'[2]خوانسار'!L12+'[2]دهاقان'!L12+'[2]شهرضا'!L12+'[2]فریدن'!L12+'[2]فریدونشهر'!L12+'[2]فلاورجان'!L12+'[2]گلپایگان'!L12+'[2]مبارکه'!L12+'[2]نجف آباد'!L12</f>
        <v>4</v>
      </c>
      <c r="M12" s="42" t="s">
        <v>109</v>
      </c>
    </row>
    <row r="13" spans="2:13" ht="26.25" customHeight="1">
      <c r="B13" s="39" t="s">
        <v>110</v>
      </c>
      <c r="C13" s="40">
        <f>'[2]اصفهان'!C13+'[2]تیران و کرون'!C13+'[2]چادگان'!C13+'[2]خمینی شهر'!C13+'[2]خوانسار'!C13+'[2]دهاقان'!C13+'[2]شهرضا'!C13+'[2]فریدن'!C13+'[2]فریدونشهر'!C13+'[2]فلاورجان'!C13+'[2]گلپایگان'!C13+'[2]مبارکه'!C13+'[2]نجف آباد'!C13</f>
        <v>0</v>
      </c>
      <c r="D13" s="40">
        <f>'[2]اصفهان'!D13+'[2]تیران و کرون'!D13+'[2]چادگان'!D13+'[2]خمینی شهر'!D13+'[2]خوانسار'!D13+'[2]دهاقان'!D13+'[2]شهرضا'!D13+'[2]فریدن'!D13+'[2]فریدونشهر'!D13+'[2]فلاورجان'!D13+'[2]گلپایگان'!D13+'[2]مبارکه'!D13+'[2]نجف آباد'!D13</f>
        <v>0</v>
      </c>
      <c r="E13" s="40">
        <f>'[2]اصفهان'!E13+'[2]تیران و کرون'!E13+'[2]چادگان'!E13+'[2]خمینی شهر'!E13+'[2]خوانسار'!E13+'[2]دهاقان'!E13+'[2]شهرضا'!E13+'[2]فریدن'!E13+'[2]فریدونشهر'!E13+'[2]فلاورجان'!E13+'[2]گلپایگان'!E13+'[2]مبارکه'!E13+'[2]نجف آباد'!E13</f>
        <v>0</v>
      </c>
      <c r="F13" s="40">
        <f>'[2]اصفهان'!F13+'[2]تیران و کرون'!F13+'[2]چادگان'!F13+'[2]خمینی شهر'!F13+'[2]خوانسار'!F13+'[2]دهاقان'!F13+'[2]شهرضا'!F13+'[2]فریدن'!F13+'[2]فریدونشهر'!F13+'[2]فلاورجان'!F13+'[2]گلپایگان'!F13+'[2]مبارکه'!F13+'[2]نجف آباد'!F13</f>
        <v>0</v>
      </c>
      <c r="G13" s="40">
        <f t="shared" si="0"/>
        <v>0</v>
      </c>
      <c r="H13" s="40">
        <f>'[2]اصفهان'!H13+'[2]تیران و کرون'!H13+'[2]چادگان'!H13+'[2]خمینی شهر'!H13+'[2]خوانسار'!H13+'[2]دهاقان'!H13+'[2]شهرضا'!H13+'[2]فریدن'!H13+'[2]فریدونشهر'!H13+'[2]فلاورجان'!H13+'[2]گلپایگان'!H13+'[2]مبارکه'!H13+'[2]نجف آباد'!H13</f>
        <v>0</v>
      </c>
      <c r="I13" s="40">
        <f>'[2]اصفهان'!I13+'[2]تیران و کرون'!I13+'[2]چادگان'!I13+'[2]خمینی شهر'!I13+'[2]خوانسار'!I13+'[2]دهاقان'!I13+'[2]شهرضا'!I13+'[2]فریدن'!I13+'[2]فریدونشهر'!I13+'[2]فلاورجان'!I13+'[2]گلپایگان'!I13+'[2]مبارکه'!I13+'[2]نجف آباد'!I13</f>
        <v>0</v>
      </c>
      <c r="J13" s="40"/>
      <c r="K13" s="40">
        <f>'[2]اصفهان'!K13+'[2]تیران و کرون'!K13+'[2]چادگان'!K13+'[2]خمینی شهر'!K13+'[2]خوانسار'!K13+'[2]دهاقان'!K13+'[2]شهرضا'!K13+'[2]فریدن'!K13+'[2]فریدونشهر'!K13+'[2]فلاورجان'!K13+'[2]گلپایگان'!K13+'[2]مبارکه'!K13+'[2]نجف آباد'!K13</f>
        <v>0</v>
      </c>
      <c r="L13" s="40">
        <f>'[2]اصفهان'!L13+'[2]تیران و کرون'!L13+'[2]چادگان'!L13+'[2]خمینی شهر'!L13+'[2]خوانسار'!L13+'[2]دهاقان'!L13+'[2]شهرضا'!L13+'[2]فریدن'!L13+'[2]فریدونشهر'!L13+'[2]فلاورجان'!L13+'[2]گلپایگان'!L13+'[2]مبارکه'!L13+'[2]نجف آباد'!L13</f>
        <v>0</v>
      </c>
      <c r="M13" s="42"/>
    </row>
    <row r="14" spans="2:13" ht="26.25" customHeight="1">
      <c r="B14" s="39" t="s">
        <v>111</v>
      </c>
      <c r="C14" s="40">
        <f>'[2]اصفهان'!C14+'[2]تیران و کرون'!C14+'[2]چادگان'!C14+'[2]خمینی شهر'!C14+'[2]خوانسار'!C14+'[2]دهاقان'!C14+'[2]شهرضا'!C14+'[2]فریدن'!C14+'[2]فریدونشهر'!C14+'[2]فلاورجان'!C14+'[2]گلپایگان'!C14+'[2]مبارکه'!C14+'[2]نجف آباد'!C14</f>
        <v>0</v>
      </c>
      <c r="D14" s="40">
        <f>'[2]اصفهان'!D14+'[2]تیران و کرون'!D14+'[2]چادگان'!D14+'[2]خمینی شهر'!D14+'[2]خوانسار'!D14+'[2]دهاقان'!D14+'[2]شهرضا'!D14+'[2]فریدن'!D14+'[2]فریدونشهر'!D14+'[2]فلاورجان'!D14+'[2]گلپایگان'!D14+'[2]مبارکه'!D14+'[2]نجف آباد'!D14</f>
        <v>0</v>
      </c>
      <c r="E14" s="40">
        <f>'[2]اصفهان'!E14+'[2]تیران و کرون'!E14+'[2]چادگان'!E14+'[2]خمینی شهر'!E14+'[2]خوانسار'!E14+'[2]دهاقان'!E14+'[2]شهرضا'!E14+'[2]فریدن'!E14+'[2]فریدونشهر'!E14+'[2]فلاورجان'!E14+'[2]گلپایگان'!E14+'[2]مبارکه'!E14+'[2]نجف آباد'!E14</f>
        <v>0</v>
      </c>
      <c r="F14" s="40">
        <f>'[2]اصفهان'!F14+'[2]تیران و کرون'!F14+'[2]چادگان'!F14+'[2]خمینی شهر'!F14+'[2]خوانسار'!F14+'[2]دهاقان'!F14+'[2]شهرضا'!F14+'[2]فریدن'!F14+'[2]فریدونشهر'!F14+'[2]فلاورجان'!F14+'[2]گلپایگان'!F14+'[2]مبارکه'!F14+'[2]نجف آباد'!F14</f>
        <v>12500</v>
      </c>
      <c r="G14" s="40">
        <f t="shared" si="0"/>
        <v>12500</v>
      </c>
      <c r="H14" s="40">
        <f>'[2]اصفهان'!H14+'[2]تیران و کرون'!H14+'[2]چادگان'!H14+'[2]خمینی شهر'!H14+'[2]خوانسار'!H14+'[2]دهاقان'!H14+'[2]شهرضا'!H14+'[2]فریدن'!H14+'[2]فریدونشهر'!H14+'[2]فلاورجان'!H14+'[2]گلپایگان'!H14+'[2]مبارکه'!H14+'[2]نجف آباد'!H14</f>
        <v>12500</v>
      </c>
      <c r="I14" s="40">
        <f>'[2]اصفهان'!I14+'[2]تیران و کرون'!I14+'[2]چادگان'!I14+'[2]خمینی شهر'!I14+'[2]خوانسار'!I14+'[2]دهاقان'!I14+'[2]شهرضا'!I14+'[2]فریدن'!I14+'[2]فریدونشهر'!I14+'[2]فلاورجان'!I14+'[2]گلپایگان'!I14+'[2]مبارکه'!I14+'[2]نجف آباد'!I14</f>
        <v>1020000</v>
      </c>
      <c r="J14" s="40">
        <f t="shared" si="1"/>
        <v>81.6</v>
      </c>
      <c r="K14" s="40">
        <f>'[2]اصفهان'!K14+'[2]تیران و کرون'!K14+'[2]چادگان'!K14+'[2]خمینی شهر'!K14+'[2]خوانسار'!K14+'[2]دهاقان'!K14+'[2]شهرضا'!K14+'[2]فریدن'!K14+'[2]فریدونشهر'!K14+'[2]فلاورجان'!K14+'[2]گلپایگان'!K14+'[2]مبارکه'!K14+'[2]نجف آباد'!K14</f>
        <v>4</v>
      </c>
      <c r="L14" s="40">
        <f>'[2]اصفهان'!L14+'[2]تیران و کرون'!L14+'[2]چادگان'!L14+'[2]خمینی شهر'!L14+'[2]خوانسار'!L14+'[2]دهاقان'!L14+'[2]شهرضا'!L14+'[2]فریدن'!L14+'[2]فریدونشهر'!L14+'[2]فلاورجان'!L14+'[2]گلپایگان'!L14+'[2]مبارکه'!L14+'[2]نجف آباد'!L14</f>
        <v>4</v>
      </c>
      <c r="M14" s="42" t="s">
        <v>112</v>
      </c>
    </row>
    <row r="15" spans="2:13" ht="26.25" customHeight="1">
      <c r="B15" s="39" t="s">
        <v>113</v>
      </c>
      <c r="C15" s="40">
        <f>'[2]اصفهان'!C15+'[2]تیران و کرون'!C15+'[2]چادگان'!C15+'[2]خمینی شهر'!C15+'[2]خوانسار'!C15+'[2]دهاقان'!C15+'[2]شهرضا'!C15+'[2]فریدن'!C15+'[2]فریدونشهر'!C15+'[2]فلاورجان'!C15+'[2]گلپایگان'!C15+'[2]مبارکه'!C15+'[2]نجف آباد'!C15</f>
        <v>1500</v>
      </c>
      <c r="D15" s="40">
        <f>'[2]اصفهان'!D15+'[2]تیران و کرون'!D15+'[2]چادگان'!D15+'[2]خمینی شهر'!D15+'[2]خوانسار'!D15+'[2]دهاقان'!D15+'[2]شهرضا'!D15+'[2]فریدن'!D15+'[2]فریدونشهر'!D15+'[2]فلاورجان'!D15+'[2]گلپایگان'!D15+'[2]مبارکه'!D15+'[2]نجف آباد'!D15</f>
        <v>0</v>
      </c>
      <c r="E15" s="40">
        <f>'[2]اصفهان'!E15+'[2]تیران و کرون'!E15+'[2]چادگان'!E15+'[2]خمینی شهر'!E15+'[2]خوانسار'!E15+'[2]دهاقان'!E15+'[2]شهرضا'!E15+'[2]فریدن'!E15+'[2]فریدونشهر'!E15+'[2]فلاورجان'!E15+'[2]گلپایگان'!E15+'[2]مبارکه'!E15+'[2]نجف آباد'!E15</f>
        <v>0</v>
      </c>
      <c r="F15" s="40">
        <f>'[2]اصفهان'!F15+'[2]تیران و کرون'!F15+'[2]چادگان'!F15+'[2]خمینی شهر'!F15+'[2]خوانسار'!F15+'[2]دهاقان'!F15+'[2]شهرضا'!F15+'[2]فریدن'!F15+'[2]فریدونشهر'!F15+'[2]فلاورجان'!F15+'[2]گلپایگان'!F15+'[2]مبارکه'!F15+'[2]نجف آباد'!F15</f>
        <v>0</v>
      </c>
      <c r="G15" s="40">
        <f t="shared" si="0"/>
        <v>1500</v>
      </c>
      <c r="H15" s="40">
        <f>'[2]اصفهان'!H15+'[2]تیران و کرون'!H15+'[2]چادگان'!H15+'[2]خمینی شهر'!H15+'[2]خوانسار'!H15+'[2]دهاقان'!H15+'[2]شهرضا'!H15+'[2]فریدن'!H15+'[2]فریدونشهر'!H15+'[2]فلاورجان'!H15+'[2]گلپایگان'!H15+'[2]مبارکه'!H15+'[2]نجف آباد'!H15</f>
        <v>0</v>
      </c>
      <c r="I15" s="40">
        <f>'[2]اصفهان'!I15+'[2]تیران و کرون'!I15+'[2]چادگان'!I15+'[2]خمینی شهر'!I15+'[2]خوانسار'!I15+'[2]دهاقان'!I15+'[2]شهرضا'!I15+'[2]فریدن'!I15+'[2]فریدونشهر'!I15+'[2]فلاورجان'!I15+'[2]گلپایگان'!I15+'[2]مبارکه'!I15+'[2]نجف آباد'!I15</f>
        <v>125000</v>
      </c>
      <c r="J15" s="40">
        <f t="shared" si="1"/>
        <v>83.33333333333333</v>
      </c>
      <c r="K15" s="40">
        <f>'[2]اصفهان'!K15+'[2]تیران و کرون'!K15+'[2]چادگان'!K15+'[2]خمینی شهر'!K15+'[2]خوانسار'!K15+'[2]دهاقان'!K15+'[2]شهرضا'!K15+'[2]فریدن'!K15+'[2]فریدونشهر'!K15+'[2]فلاورجان'!K15+'[2]گلپایگان'!K15+'[2]مبارکه'!K15+'[2]نجف آباد'!K15</f>
        <v>1</v>
      </c>
      <c r="L15" s="40">
        <f>'[2]اصفهان'!L15+'[2]تیران و کرون'!L15+'[2]چادگان'!L15+'[2]خمینی شهر'!L15+'[2]خوانسار'!L15+'[2]دهاقان'!L15+'[2]شهرضا'!L15+'[2]فریدن'!L15+'[2]فریدونشهر'!L15+'[2]فلاورجان'!L15+'[2]گلپایگان'!L15+'[2]مبارکه'!L15+'[2]نجف آباد'!L15</f>
        <v>1</v>
      </c>
      <c r="M15" s="42" t="s">
        <v>113</v>
      </c>
    </row>
    <row r="16" spans="2:13" ht="26.25" customHeight="1">
      <c r="B16" s="39" t="s">
        <v>114</v>
      </c>
      <c r="C16" s="40">
        <f>'[2]اصفهان'!C16+'[2]تیران و کرون'!C16+'[2]چادگان'!C16+'[2]خمینی شهر'!C16+'[2]خوانسار'!C16+'[2]دهاقان'!C16+'[2]شهرضا'!C16+'[2]فریدن'!C16+'[2]فریدونشهر'!C16+'[2]فلاورجان'!C16+'[2]گلپایگان'!C16+'[2]مبارکه'!C16+'[2]نجف آباد'!C16</f>
        <v>0</v>
      </c>
      <c r="D16" s="40">
        <f>'[2]اصفهان'!D16+'[2]تیران و کرون'!D16+'[2]چادگان'!D16+'[2]خمینی شهر'!D16+'[2]خوانسار'!D16+'[2]دهاقان'!D16+'[2]شهرضا'!D16+'[2]فریدن'!D16+'[2]فریدونشهر'!D16+'[2]فلاورجان'!D16+'[2]گلپایگان'!D16+'[2]مبارکه'!D16+'[2]نجف آباد'!D16</f>
        <v>0</v>
      </c>
      <c r="E16" s="40">
        <f>'[2]اصفهان'!E16+'[2]تیران و کرون'!E16+'[2]چادگان'!E16+'[2]خمینی شهر'!E16+'[2]خوانسار'!E16+'[2]دهاقان'!E16+'[2]شهرضا'!E16+'[2]فریدن'!E16+'[2]فریدونشهر'!E16+'[2]فلاورجان'!E16+'[2]گلپایگان'!E16+'[2]مبارکه'!E16+'[2]نجف آباد'!E16</f>
        <v>0</v>
      </c>
      <c r="F16" s="40">
        <f>'[2]اصفهان'!F16+'[2]تیران و کرون'!F16+'[2]چادگان'!F16+'[2]خمینی شهر'!F16+'[2]خوانسار'!F16+'[2]دهاقان'!F16+'[2]شهرضا'!F16+'[2]فریدن'!F16+'[2]فریدونشهر'!F16+'[2]فلاورجان'!F16+'[2]گلپایگان'!F16+'[2]مبارکه'!F16+'[2]نجف آباد'!F16</f>
        <v>0</v>
      </c>
      <c r="G16" s="40">
        <f t="shared" si="0"/>
        <v>0</v>
      </c>
      <c r="H16" s="40">
        <f>'[2]اصفهان'!H16+'[2]تیران و کرون'!H16+'[2]چادگان'!H16+'[2]خمینی شهر'!H16+'[2]خوانسار'!H16+'[2]دهاقان'!H16+'[2]شهرضا'!H16+'[2]فریدن'!H16+'[2]فریدونشهر'!H16+'[2]فلاورجان'!H16+'[2]گلپایگان'!H16+'[2]مبارکه'!H16+'[2]نجف آباد'!H16</f>
        <v>0</v>
      </c>
      <c r="I16" s="40">
        <f>'[2]اصفهان'!I16+'[2]تیران و کرون'!I16+'[2]چادگان'!I16+'[2]خمینی شهر'!I16+'[2]خوانسار'!I16+'[2]دهاقان'!I16+'[2]شهرضا'!I16+'[2]فریدن'!I16+'[2]فریدونشهر'!I16+'[2]فلاورجان'!I16+'[2]گلپایگان'!I16+'[2]مبارکه'!I16+'[2]نجف آباد'!I16</f>
        <v>0</v>
      </c>
      <c r="J16" s="40"/>
      <c r="K16" s="40">
        <f>'[2]اصفهان'!K16+'[2]تیران و کرون'!K16+'[2]چادگان'!K16+'[2]خمینی شهر'!K16+'[2]خوانسار'!K16+'[2]دهاقان'!K16+'[2]شهرضا'!K16+'[2]فریدن'!K16+'[2]فریدونشهر'!K16+'[2]فلاورجان'!K16+'[2]گلپایگان'!K16+'[2]مبارکه'!K16+'[2]نجف آباد'!K16</f>
        <v>0</v>
      </c>
      <c r="L16" s="40">
        <f>'[2]اصفهان'!L16+'[2]تیران و کرون'!L16+'[2]چادگان'!L16+'[2]خمینی شهر'!L16+'[2]خوانسار'!L16+'[2]دهاقان'!L16+'[2]شهرضا'!L16+'[2]فریدن'!L16+'[2]فریدونشهر'!L16+'[2]فلاورجان'!L16+'[2]گلپایگان'!L16+'[2]مبارکه'!L16+'[2]نجف آباد'!L16</f>
        <v>0</v>
      </c>
      <c r="M16" s="42"/>
    </row>
    <row r="17" spans="2:13" ht="26.25" customHeight="1">
      <c r="B17" s="39" t="s">
        <v>115</v>
      </c>
      <c r="C17" s="40">
        <f>'[2]اصفهان'!C17+'[2]تیران و کرون'!C17+'[2]چادگان'!C17+'[2]خمینی شهر'!C17+'[2]خوانسار'!C17+'[2]دهاقان'!C17+'[2]شهرضا'!C17+'[2]فریدن'!C17+'[2]فریدونشهر'!C17+'[2]فلاورجان'!C17+'[2]گلپایگان'!C17+'[2]مبارکه'!C17+'[2]نجف آباد'!C17</f>
        <v>0</v>
      </c>
      <c r="D17" s="40">
        <f>'[2]اصفهان'!D17+'[2]تیران و کرون'!D17+'[2]چادگان'!D17+'[2]خمینی شهر'!D17+'[2]خوانسار'!D17+'[2]دهاقان'!D17+'[2]شهرضا'!D17+'[2]فریدن'!D17+'[2]فریدونشهر'!D17+'[2]فلاورجان'!D17+'[2]گلپایگان'!D17+'[2]مبارکه'!D17+'[2]نجف آباد'!D17</f>
        <v>0</v>
      </c>
      <c r="E17" s="40">
        <f>'[2]اصفهان'!E17+'[2]تیران و کرون'!E17+'[2]چادگان'!E17+'[2]خمینی شهر'!E17+'[2]خوانسار'!E17+'[2]دهاقان'!E17+'[2]شهرضا'!E17+'[2]فریدن'!E17+'[2]فریدونشهر'!E17+'[2]فلاورجان'!E17+'[2]گلپایگان'!E17+'[2]مبارکه'!E17+'[2]نجف آباد'!E17</f>
        <v>0</v>
      </c>
      <c r="F17" s="40">
        <f>'[2]اصفهان'!F17+'[2]تیران و کرون'!F17+'[2]چادگان'!F17+'[2]خمینی شهر'!F17+'[2]خوانسار'!F17+'[2]دهاقان'!F17+'[2]شهرضا'!F17+'[2]فریدن'!F17+'[2]فریدونشهر'!F17+'[2]فلاورجان'!F17+'[2]گلپایگان'!F17+'[2]مبارکه'!F17+'[2]نجف آباد'!F17</f>
        <v>0</v>
      </c>
      <c r="G17" s="40">
        <f t="shared" si="0"/>
        <v>0</v>
      </c>
      <c r="H17" s="40">
        <f>'[2]اصفهان'!H17+'[2]تیران و کرون'!H17+'[2]چادگان'!H17+'[2]خمینی شهر'!H17+'[2]خوانسار'!H17+'[2]دهاقان'!H17+'[2]شهرضا'!H17+'[2]فریدن'!H17+'[2]فریدونشهر'!H17+'[2]فلاورجان'!H17+'[2]گلپایگان'!H17+'[2]مبارکه'!H17+'[2]نجف آباد'!H17</f>
        <v>0</v>
      </c>
      <c r="I17" s="40">
        <f>'[2]اصفهان'!I17+'[2]تیران و کرون'!I17+'[2]چادگان'!I17+'[2]خمینی شهر'!I17+'[2]خوانسار'!I17+'[2]دهاقان'!I17+'[2]شهرضا'!I17+'[2]فریدن'!I17+'[2]فریدونشهر'!I17+'[2]فلاورجان'!I17+'[2]گلپایگان'!I17+'[2]مبارکه'!I17+'[2]نجف آباد'!I17</f>
        <v>0</v>
      </c>
      <c r="J17" s="40"/>
      <c r="K17" s="40">
        <f>'[2]اصفهان'!K17+'[2]تیران و کرون'!K17+'[2]چادگان'!K17+'[2]خمینی شهر'!K17+'[2]خوانسار'!K17+'[2]دهاقان'!K17+'[2]شهرضا'!K17+'[2]فریدن'!K17+'[2]فریدونشهر'!K17+'[2]فلاورجان'!K17+'[2]گلپایگان'!K17+'[2]مبارکه'!K17+'[2]نجف آباد'!K17</f>
        <v>0</v>
      </c>
      <c r="L17" s="40">
        <f>'[2]اصفهان'!L17+'[2]تیران و کرون'!L17+'[2]چادگان'!L17+'[2]خمینی شهر'!L17+'[2]خوانسار'!L17+'[2]دهاقان'!L17+'[2]شهرضا'!L17+'[2]فریدن'!L17+'[2]فریدونشهر'!L17+'[2]فلاورجان'!L17+'[2]گلپایگان'!L17+'[2]مبارکه'!L17+'[2]نجف آباد'!L17</f>
        <v>0</v>
      </c>
      <c r="M17" s="42"/>
    </row>
    <row r="18" spans="2:13" ht="26.25" customHeight="1">
      <c r="B18" s="39" t="s">
        <v>116</v>
      </c>
      <c r="C18" s="40">
        <f>'[2]اصفهان'!C18+'[2]تیران و کرون'!C18+'[2]چادگان'!C18+'[2]خمینی شهر'!C18+'[2]خوانسار'!C18+'[2]دهاقان'!C18+'[2]شهرضا'!C18+'[2]فریدن'!C18+'[2]فریدونشهر'!C18+'[2]فلاورجان'!C18+'[2]گلپایگان'!C18+'[2]مبارکه'!C18+'[2]نجف آباد'!C18</f>
        <v>0</v>
      </c>
      <c r="D18" s="40">
        <f>'[2]اصفهان'!D18+'[2]تیران و کرون'!D18+'[2]چادگان'!D18+'[2]خمینی شهر'!D18+'[2]خوانسار'!D18+'[2]دهاقان'!D18+'[2]شهرضا'!D18+'[2]فریدن'!D18+'[2]فریدونشهر'!D18+'[2]فلاورجان'!D18+'[2]گلپایگان'!D18+'[2]مبارکه'!D18+'[2]نجف آباد'!D18</f>
        <v>0</v>
      </c>
      <c r="E18" s="40">
        <f>'[2]اصفهان'!E18+'[2]تیران و کرون'!E18+'[2]چادگان'!E18+'[2]خمینی شهر'!E18+'[2]خوانسار'!E18+'[2]دهاقان'!E18+'[2]شهرضا'!E18+'[2]فریدن'!E18+'[2]فریدونشهر'!E18+'[2]فلاورجان'!E18+'[2]گلپایگان'!E18+'[2]مبارکه'!E18+'[2]نجف آباد'!E18</f>
        <v>0</v>
      </c>
      <c r="F18" s="40">
        <f>'[2]اصفهان'!F18+'[2]تیران و کرون'!F18+'[2]چادگان'!F18+'[2]خمینی شهر'!F18+'[2]خوانسار'!F18+'[2]دهاقان'!F18+'[2]شهرضا'!F18+'[2]فریدن'!F18+'[2]فریدونشهر'!F18+'[2]فلاورجان'!F18+'[2]گلپایگان'!F18+'[2]مبارکه'!F18+'[2]نجف آباد'!F18</f>
        <v>21000</v>
      </c>
      <c r="G18" s="40">
        <f t="shared" si="0"/>
        <v>21000</v>
      </c>
      <c r="H18" s="40">
        <f>'[2]اصفهان'!H18+'[2]تیران و کرون'!H18+'[2]چادگان'!H18+'[2]خمینی شهر'!H18+'[2]خوانسار'!H18+'[2]دهاقان'!H18+'[2]شهرضا'!H18+'[2]فریدن'!H18+'[2]فریدونشهر'!H18+'[2]فلاورجان'!H18+'[2]گلپایگان'!H18+'[2]مبارکه'!H18+'[2]نجف آباد'!H18</f>
        <v>0</v>
      </c>
      <c r="I18" s="40">
        <f>'[2]اصفهان'!I18+'[2]تیران و کرون'!I18+'[2]چادگان'!I18+'[2]خمینی شهر'!I18+'[2]خوانسار'!I18+'[2]دهاقان'!I18+'[2]شهرضا'!I18+'[2]فریدن'!I18+'[2]فریدونشهر'!I18+'[2]فلاورجان'!I18+'[2]گلپایگان'!I18+'[2]مبارکه'!I18+'[2]نجف آباد'!I18</f>
        <v>3040000</v>
      </c>
      <c r="J18" s="40">
        <f t="shared" si="1"/>
        <v>144.76190476190476</v>
      </c>
      <c r="K18" s="40">
        <f>'[2]اصفهان'!K18+'[2]تیران و کرون'!K18+'[2]چادگان'!K18+'[2]خمینی شهر'!K18+'[2]خوانسار'!K18+'[2]دهاقان'!K18+'[2]شهرضا'!K18+'[2]فریدن'!K18+'[2]فریدونشهر'!K18+'[2]فلاورجان'!K18+'[2]گلپایگان'!K18+'[2]مبارکه'!K18+'[2]نجف آباد'!K18</f>
        <v>8</v>
      </c>
      <c r="L18" s="40">
        <f>'[2]اصفهان'!L18+'[2]تیران و کرون'!L18+'[2]چادگان'!L18+'[2]خمینی شهر'!L18+'[2]خوانسار'!L18+'[2]دهاقان'!L18+'[2]شهرضا'!L18+'[2]فریدن'!L18+'[2]فریدونشهر'!L18+'[2]فلاورجان'!L18+'[2]گلپایگان'!L18+'[2]مبارکه'!L18+'[2]نجف آباد'!L18</f>
        <v>8</v>
      </c>
      <c r="M18" s="42" t="s">
        <v>117</v>
      </c>
    </row>
    <row r="19" spans="2:13" ht="26.25" customHeight="1">
      <c r="B19" s="39" t="s">
        <v>118</v>
      </c>
      <c r="C19" s="40">
        <f>'[2]اصفهان'!C19+'[2]تیران و کرون'!C19+'[2]چادگان'!C19+'[2]خمینی شهر'!C19+'[2]خوانسار'!C19+'[2]دهاقان'!C19+'[2]شهرضا'!C19+'[2]فریدن'!C19+'[2]فریدونشهر'!C19+'[2]فلاورجان'!C19+'[2]گلپایگان'!C19+'[2]مبارکه'!C19+'[2]نجف آباد'!C19</f>
        <v>0</v>
      </c>
      <c r="D19" s="40">
        <f>'[2]اصفهان'!D19+'[2]تیران و کرون'!D19+'[2]چادگان'!D19+'[2]خمینی شهر'!D19+'[2]خوانسار'!D19+'[2]دهاقان'!D19+'[2]شهرضا'!D19+'[2]فریدن'!D19+'[2]فریدونشهر'!D19+'[2]فلاورجان'!D19+'[2]گلپایگان'!D19+'[2]مبارکه'!D19+'[2]نجف آباد'!D19</f>
        <v>0</v>
      </c>
      <c r="E19" s="40">
        <f>'[2]اصفهان'!E19+'[2]تیران و کرون'!E19+'[2]چادگان'!E19+'[2]خمینی شهر'!E19+'[2]خوانسار'!E19+'[2]دهاقان'!E19+'[2]شهرضا'!E19+'[2]فریدن'!E19+'[2]فریدونشهر'!E19+'[2]فلاورجان'!E19+'[2]گلپایگان'!E19+'[2]مبارکه'!E19+'[2]نجف آباد'!E19</f>
        <v>0</v>
      </c>
      <c r="F19" s="40">
        <f>'[2]اصفهان'!F19+'[2]تیران و کرون'!F19+'[2]چادگان'!F19+'[2]خمینی شهر'!F19+'[2]خوانسار'!F19+'[2]دهاقان'!F19+'[2]شهرضا'!F19+'[2]فریدن'!F19+'[2]فریدونشهر'!F19+'[2]فلاورجان'!F19+'[2]گلپایگان'!F19+'[2]مبارکه'!F19+'[2]نجف آباد'!F19</f>
        <v>48000</v>
      </c>
      <c r="G19" s="40">
        <f t="shared" si="0"/>
        <v>48000</v>
      </c>
      <c r="H19" s="40">
        <f>'[2]اصفهان'!H19+'[2]تیران و کرون'!H19+'[2]چادگان'!H19+'[2]خمینی شهر'!H19+'[2]خوانسار'!H19+'[2]دهاقان'!H19+'[2]شهرضا'!H19+'[2]فریدن'!H19+'[2]فریدونشهر'!H19+'[2]فلاورجان'!H19+'[2]گلپایگان'!H19+'[2]مبارکه'!H19+'[2]نجف آباد'!H19</f>
        <v>0</v>
      </c>
      <c r="I19" s="40">
        <f>'[2]اصفهان'!I19+'[2]تیران و کرون'!I19+'[2]چادگان'!I19+'[2]خمینی شهر'!I19+'[2]خوانسار'!I19+'[2]دهاقان'!I19+'[2]شهرضا'!I19+'[2]فریدن'!I19+'[2]فریدونشهر'!I19+'[2]فلاورجان'!I19+'[2]گلپایگان'!I19+'[2]مبارکه'!I19+'[2]نجف آباد'!I19</f>
        <v>8120000</v>
      </c>
      <c r="J19" s="40">
        <f t="shared" si="1"/>
        <v>169.16666666666666</v>
      </c>
      <c r="K19" s="40">
        <f>'[2]اصفهان'!K19+'[2]تیران و کرون'!K19+'[2]چادگان'!K19+'[2]خمینی شهر'!K19+'[2]خوانسار'!K19+'[2]دهاقان'!K19+'[2]شهرضا'!K19+'[2]فریدن'!K19+'[2]فریدونشهر'!K19+'[2]فلاورجان'!K19+'[2]گلپایگان'!K19+'[2]مبارکه'!K19+'[2]نجف آباد'!K19</f>
        <v>8</v>
      </c>
      <c r="L19" s="40">
        <f>'[2]اصفهان'!L19+'[2]تیران و کرون'!L19+'[2]چادگان'!L19+'[2]خمینی شهر'!L19+'[2]خوانسار'!L19+'[2]دهاقان'!L19+'[2]شهرضا'!L19+'[2]فریدن'!L19+'[2]فریدونشهر'!L19+'[2]فلاورجان'!L19+'[2]گلپایگان'!L19+'[2]مبارکه'!L19+'[2]نجف آباد'!L19</f>
        <v>8</v>
      </c>
      <c r="M19" s="42" t="s">
        <v>119</v>
      </c>
    </row>
    <row r="20" spans="2:13" ht="26.25" customHeight="1">
      <c r="B20" s="39" t="s">
        <v>120</v>
      </c>
      <c r="C20" s="40">
        <f>'[2]اصفهان'!C20+'[2]تیران و کرون'!C20+'[2]چادگان'!C20+'[2]خمینی شهر'!C20+'[2]خوانسار'!C20+'[2]دهاقان'!C20+'[2]شهرضا'!C20+'[2]فریدن'!C20+'[2]فریدونشهر'!C20+'[2]فلاورجان'!C20+'[2]گلپایگان'!C20+'[2]مبارکه'!C20+'[2]نجف آباد'!C20</f>
        <v>0</v>
      </c>
      <c r="D20" s="40">
        <f>'[2]اصفهان'!D20+'[2]تیران و کرون'!D20+'[2]چادگان'!D20+'[2]خمینی شهر'!D20+'[2]خوانسار'!D20+'[2]دهاقان'!D20+'[2]شهرضا'!D20+'[2]فریدن'!D20+'[2]فریدونشهر'!D20+'[2]فلاورجان'!D20+'[2]گلپایگان'!D20+'[2]مبارکه'!D20+'[2]نجف آباد'!D20</f>
        <v>0</v>
      </c>
      <c r="E20" s="40">
        <f>'[2]اصفهان'!E20+'[2]تیران و کرون'!E20+'[2]چادگان'!E20+'[2]خمینی شهر'!E20+'[2]خوانسار'!E20+'[2]دهاقان'!E20+'[2]شهرضا'!E20+'[2]فریدن'!E20+'[2]فریدونشهر'!E20+'[2]فلاورجان'!E20+'[2]گلپایگان'!E20+'[2]مبارکه'!E20+'[2]نجف آباد'!E20</f>
        <v>0</v>
      </c>
      <c r="F20" s="40">
        <f>'[2]اصفهان'!F20+'[2]تیران و کرون'!F20+'[2]چادگان'!F20+'[2]خمینی شهر'!F20+'[2]خوانسار'!F20+'[2]دهاقان'!F20+'[2]شهرضا'!F20+'[2]فریدن'!F20+'[2]فریدونشهر'!F20+'[2]فلاورجان'!F20+'[2]گلپایگان'!F20+'[2]مبارکه'!F20+'[2]نجف آباد'!F20</f>
        <v>0</v>
      </c>
      <c r="G20" s="40">
        <f t="shared" si="0"/>
        <v>0</v>
      </c>
      <c r="H20" s="40">
        <f>'[2]اصفهان'!H20+'[2]تیران و کرون'!H20+'[2]چادگان'!H20+'[2]خمینی شهر'!H20+'[2]خوانسار'!H20+'[2]دهاقان'!H20+'[2]شهرضا'!H20+'[2]فریدن'!H20+'[2]فریدونشهر'!H20+'[2]فلاورجان'!H20+'[2]گلپایگان'!H20+'[2]مبارکه'!H20+'[2]نجف آباد'!H20</f>
        <v>0</v>
      </c>
      <c r="I20" s="40">
        <f>'[2]اصفهان'!I20+'[2]تیران و کرون'!I20+'[2]چادگان'!I20+'[2]خمینی شهر'!I20+'[2]خوانسار'!I20+'[2]دهاقان'!I20+'[2]شهرضا'!I20+'[2]فریدن'!I20+'[2]فریدونشهر'!I20+'[2]فلاورجان'!I20+'[2]گلپایگان'!I20+'[2]مبارکه'!I20+'[2]نجف آباد'!I20</f>
        <v>0</v>
      </c>
      <c r="J20" s="40"/>
      <c r="K20" s="40">
        <f>'[2]اصفهان'!K20+'[2]تیران و کرون'!K20+'[2]چادگان'!K20+'[2]خمینی شهر'!K20+'[2]خوانسار'!K20+'[2]دهاقان'!K20+'[2]شهرضا'!K20+'[2]فریدن'!K20+'[2]فریدونشهر'!K20+'[2]فلاورجان'!K20+'[2]گلپایگان'!K20+'[2]مبارکه'!K20+'[2]نجف آباد'!K20</f>
        <v>0</v>
      </c>
      <c r="L20" s="40">
        <f>'[2]اصفهان'!L20+'[2]تیران و کرون'!L20+'[2]چادگان'!L20+'[2]خمینی شهر'!L20+'[2]خوانسار'!L20+'[2]دهاقان'!L20+'[2]شهرضا'!L20+'[2]فریدن'!L20+'[2]فریدونشهر'!L20+'[2]فلاورجان'!L20+'[2]گلپایگان'!L20+'[2]مبارکه'!L20+'[2]نجف آباد'!L20</f>
        <v>0</v>
      </c>
      <c r="M20" s="42"/>
    </row>
    <row r="21" spans="2:13" ht="26.25" customHeight="1">
      <c r="B21" s="39" t="s">
        <v>121</v>
      </c>
      <c r="C21" s="40">
        <f>'[2]اصفهان'!C21+'[2]تیران و کرون'!C21+'[2]چادگان'!C21+'[2]خمینی شهر'!C21+'[2]خوانسار'!C21+'[2]دهاقان'!C21+'[2]شهرضا'!C21+'[2]فریدن'!C21+'[2]فریدونشهر'!C21+'[2]فلاورجان'!C21+'[2]گلپایگان'!C21+'[2]مبارکه'!C21+'[2]نجف آباد'!C21</f>
        <v>0</v>
      </c>
      <c r="D21" s="40">
        <f>'[2]اصفهان'!D21+'[2]تیران و کرون'!D21+'[2]چادگان'!D21+'[2]خمینی شهر'!D21+'[2]خوانسار'!D21+'[2]دهاقان'!D21+'[2]شهرضا'!D21+'[2]فریدن'!D21+'[2]فریدونشهر'!D21+'[2]فلاورجان'!D21+'[2]گلپایگان'!D21+'[2]مبارکه'!D21+'[2]نجف آباد'!D21</f>
        <v>0</v>
      </c>
      <c r="E21" s="40">
        <f>'[2]اصفهان'!E21+'[2]تیران و کرون'!E21+'[2]چادگان'!E21+'[2]خمینی شهر'!E21+'[2]خوانسار'!E21+'[2]دهاقان'!E21+'[2]شهرضا'!E21+'[2]فریدن'!E21+'[2]فریدونشهر'!E21+'[2]فلاورجان'!E21+'[2]گلپایگان'!E21+'[2]مبارکه'!E21+'[2]نجف آباد'!E21</f>
        <v>0</v>
      </c>
      <c r="F21" s="40">
        <f>'[2]اصفهان'!F21+'[2]تیران و کرون'!F21+'[2]چادگان'!F21+'[2]خمینی شهر'!F21+'[2]خوانسار'!F21+'[2]دهاقان'!F21+'[2]شهرضا'!F21+'[2]فریدن'!F21+'[2]فریدونشهر'!F21+'[2]فلاورجان'!F21+'[2]گلپایگان'!F21+'[2]مبارکه'!F21+'[2]نجف آباد'!F21</f>
        <v>1500</v>
      </c>
      <c r="G21" s="40">
        <f t="shared" si="0"/>
        <v>1500</v>
      </c>
      <c r="H21" s="40">
        <f>'[2]اصفهان'!H21+'[2]تیران و کرون'!H21+'[2]چادگان'!H21+'[2]خمینی شهر'!H21+'[2]خوانسار'!H21+'[2]دهاقان'!H21+'[2]شهرضا'!H21+'[2]فریدن'!H21+'[2]فریدونشهر'!H21+'[2]فلاورجان'!H21+'[2]گلپایگان'!H21+'[2]مبارکه'!H21+'[2]نجف آباد'!H21</f>
        <v>0</v>
      </c>
      <c r="I21" s="40">
        <f>'[2]اصفهان'!I21+'[2]تیران و کرون'!I21+'[2]چادگان'!I21+'[2]خمینی شهر'!I21+'[2]خوانسار'!I21+'[2]دهاقان'!I21+'[2]شهرضا'!I21+'[2]فریدن'!I21+'[2]فریدونشهر'!I21+'[2]فلاورجان'!I21+'[2]گلپایگان'!I21+'[2]مبارکه'!I21+'[2]نجف آباد'!I21</f>
        <v>120000</v>
      </c>
      <c r="J21" s="40">
        <f t="shared" si="1"/>
        <v>80</v>
      </c>
      <c r="K21" s="40">
        <f>'[2]اصفهان'!K21+'[2]تیران و کرون'!K21+'[2]چادگان'!K21+'[2]خمینی شهر'!K21+'[2]خوانسار'!K21+'[2]دهاقان'!K21+'[2]شهرضا'!K21+'[2]فریدن'!K21+'[2]فریدونشهر'!K21+'[2]فلاورجان'!K21+'[2]گلپایگان'!K21+'[2]مبارکه'!K21+'[2]نجف آباد'!K21</f>
        <v>2</v>
      </c>
      <c r="L21" s="40">
        <f>'[2]اصفهان'!L21+'[2]تیران و کرون'!L21+'[2]چادگان'!L21+'[2]خمینی شهر'!L21+'[2]خوانسار'!L21+'[2]دهاقان'!L21+'[2]شهرضا'!L21+'[2]فریدن'!L21+'[2]فریدونشهر'!L21+'[2]فلاورجان'!L21+'[2]گلپایگان'!L21+'[2]مبارکه'!L21+'[2]نجف آباد'!L21</f>
        <v>2</v>
      </c>
      <c r="M21" s="42" t="s">
        <v>103</v>
      </c>
    </row>
    <row r="22" spans="2:13" ht="26.25" customHeight="1">
      <c r="B22" s="39" t="s">
        <v>122</v>
      </c>
      <c r="C22" s="40">
        <f>'[2]اصفهان'!C22+'[2]تیران و کرون'!C22+'[2]چادگان'!C22+'[2]خمینی شهر'!C22+'[2]خوانسار'!C22+'[2]دهاقان'!C22+'[2]شهرضا'!C22+'[2]فریدن'!C22+'[2]فریدونشهر'!C22+'[2]فلاورجان'!C22+'[2]گلپایگان'!C22+'[2]مبارکه'!C22+'[2]نجف آباد'!C22</f>
        <v>1600</v>
      </c>
      <c r="D22" s="40">
        <f>'[2]اصفهان'!D22+'[2]تیران و کرون'!D22+'[2]چادگان'!D22+'[2]خمینی شهر'!D22+'[2]خوانسار'!D22+'[2]دهاقان'!D22+'[2]شهرضا'!D22+'[2]فریدن'!D22+'[2]فریدونشهر'!D22+'[2]فلاورجان'!D22+'[2]گلپایگان'!D22+'[2]مبارکه'!D22+'[2]نجف آباد'!D22</f>
        <v>0</v>
      </c>
      <c r="E22" s="40">
        <f>'[2]اصفهان'!E22+'[2]تیران و کرون'!E22+'[2]چادگان'!E22+'[2]خمینی شهر'!E22+'[2]خوانسار'!E22+'[2]دهاقان'!E22+'[2]شهرضا'!E22+'[2]فریدن'!E22+'[2]فریدونشهر'!E22+'[2]فلاورجان'!E22+'[2]گلپایگان'!E22+'[2]مبارکه'!E22+'[2]نجف آباد'!E22</f>
        <v>0</v>
      </c>
      <c r="F22" s="40">
        <f>'[2]اصفهان'!F22+'[2]تیران و کرون'!F22+'[2]چادگان'!F22+'[2]خمینی شهر'!F22+'[2]خوانسار'!F22+'[2]دهاقان'!F22+'[2]شهرضا'!F22+'[2]فریدن'!F22+'[2]فریدونشهر'!F22+'[2]فلاورجان'!F22+'[2]گلپایگان'!F22+'[2]مبارکه'!F22+'[2]نجف آباد'!F22</f>
        <v>0</v>
      </c>
      <c r="G22" s="40">
        <f t="shared" si="0"/>
        <v>1600</v>
      </c>
      <c r="H22" s="40">
        <f>'[2]اصفهان'!H22+'[2]تیران و کرون'!H22+'[2]چادگان'!H22+'[2]خمینی شهر'!H22+'[2]خوانسار'!H22+'[2]دهاقان'!H22+'[2]شهرضا'!H22+'[2]فریدن'!H22+'[2]فریدونشهر'!H22+'[2]فلاورجان'!H22+'[2]گلپایگان'!H22+'[2]مبارکه'!H22+'[2]نجف آباد'!H22</f>
        <v>0</v>
      </c>
      <c r="I22" s="40">
        <f>'[2]اصفهان'!I22+'[2]تیران و کرون'!I22+'[2]چادگان'!I22+'[2]خمینی شهر'!I22+'[2]خوانسار'!I22+'[2]دهاقان'!I22+'[2]شهرضا'!I22+'[2]فریدن'!I22+'[2]فریدونشهر'!I22+'[2]فلاورجان'!I22+'[2]گلپایگان'!I22+'[2]مبارکه'!I22+'[2]نجف آباد'!I22</f>
        <v>100000</v>
      </c>
      <c r="J22" s="40">
        <f t="shared" si="1"/>
        <v>62.5</v>
      </c>
      <c r="K22" s="40">
        <f>'[2]اصفهان'!K22+'[2]تیران و کرون'!K22+'[2]چادگان'!K22+'[2]خمینی شهر'!K22+'[2]خوانسار'!K22+'[2]دهاقان'!K22+'[2]شهرضا'!K22+'[2]فریدن'!K22+'[2]فریدونشهر'!K22+'[2]فلاورجان'!K22+'[2]گلپایگان'!K22+'[2]مبارکه'!K22+'[2]نجف آباد'!K22</f>
        <v>2</v>
      </c>
      <c r="L22" s="40">
        <f>'[2]اصفهان'!L22+'[2]تیران و کرون'!L22+'[2]چادگان'!L22+'[2]خمینی شهر'!L22+'[2]خوانسار'!L22+'[2]دهاقان'!L22+'[2]شهرضا'!L22+'[2]فریدن'!L22+'[2]فریدونشهر'!L22+'[2]فلاورجان'!L22+'[2]گلپایگان'!L22+'[2]مبارکه'!L22+'[2]نجف آباد'!L22</f>
        <v>2</v>
      </c>
      <c r="M22" s="42" t="s">
        <v>103</v>
      </c>
    </row>
    <row r="23" spans="2:13" ht="26.25" customHeight="1" thickBot="1">
      <c r="B23" s="43" t="s">
        <v>123</v>
      </c>
      <c r="C23" s="44">
        <f>'[2]اصفهان'!C23+'[2]تیران و کرون'!C23+'[2]چادگان'!C23+'[2]خمینی شهر'!C23+'[2]خوانسار'!C23+'[2]دهاقان'!C23+'[2]شهرضا'!C23+'[2]فریدن'!C23+'[2]فریدونشهر'!C23+'[2]فلاورجان'!C23+'[2]گلپایگان'!C23+'[2]مبارکه'!C23+'[2]نجف آباد'!C23</f>
        <v>4500</v>
      </c>
      <c r="D23" s="44">
        <f>'[2]اصفهان'!D23+'[2]تیران و کرون'!D23+'[2]چادگان'!D23+'[2]خمینی شهر'!D23+'[2]خوانسار'!D23+'[2]دهاقان'!D23+'[2]شهرضا'!D23+'[2]فریدن'!D23+'[2]فریدونشهر'!D23+'[2]فلاورجان'!D23+'[2]گلپایگان'!D23+'[2]مبارکه'!D23+'[2]نجف آباد'!D23</f>
        <v>0</v>
      </c>
      <c r="E23" s="44">
        <f>'[2]اصفهان'!E23+'[2]تیران و کرون'!E23+'[2]چادگان'!E23+'[2]خمینی شهر'!E23+'[2]خوانسار'!E23+'[2]دهاقان'!E23+'[2]شهرضا'!E23+'[2]فریدن'!E23+'[2]فریدونشهر'!E23+'[2]فلاورجان'!E23+'[2]گلپایگان'!E23+'[2]مبارکه'!E23+'[2]نجف آباد'!E23</f>
        <v>0</v>
      </c>
      <c r="F23" s="44">
        <f>'[2]اصفهان'!F23+'[2]تیران و کرون'!F23+'[2]چادگان'!F23+'[2]خمینی شهر'!F23+'[2]خوانسار'!F23+'[2]دهاقان'!F23+'[2]شهرضا'!F23+'[2]فریدن'!F23+'[2]فریدونشهر'!F23+'[2]فلاورجان'!F23+'[2]گلپایگان'!F23+'[2]مبارکه'!F23+'[2]نجف آباد'!F23</f>
        <v>4500</v>
      </c>
      <c r="G23" s="44">
        <f t="shared" si="0"/>
        <v>9000</v>
      </c>
      <c r="H23" s="44">
        <f>'[2]اصفهان'!H23+'[2]تیران و کرون'!H23+'[2]چادگان'!H23+'[2]خمینی شهر'!H23+'[2]خوانسار'!H23+'[2]دهاقان'!H23+'[2]شهرضا'!H23+'[2]فریدن'!H23+'[2]فریدونشهر'!H23+'[2]فلاورجان'!H23+'[2]گلپایگان'!H23+'[2]مبارکه'!H23+'[2]نجف آباد'!H23</f>
        <v>0</v>
      </c>
      <c r="I23" s="44">
        <f>'[2]اصفهان'!I23+'[2]تیران و کرون'!I23+'[2]چادگان'!I23+'[2]خمینی شهر'!I23+'[2]خوانسار'!I23+'[2]دهاقان'!I23+'[2]شهرضا'!I23+'[2]فریدن'!I23+'[2]فریدونشهر'!I23+'[2]فلاورجان'!I23+'[2]گلپایگان'!I23+'[2]مبارکه'!I23+'[2]نجف آباد'!I23</f>
        <v>360000</v>
      </c>
      <c r="J23" s="44">
        <f t="shared" si="1"/>
        <v>40</v>
      </c>
      <c r="K23" s="44">
        <f>'[2]اصفهان'!K23+'[2]تیران و کرون'!K23+'[2]چادگان'!K23+'[2]خمینی شهر'!K23+'[2]خوانسار'!K23+'[2]دهاقان'!K23+'[2]شهرضا'!K23+'[2]فریدن'!K23+'[2]فریدونشهر'!K23+'[2]فلاورجان'!K23+'[2]گلپایگان'!K23+'[2]مبارکه'!K23+'[2]نجف آباد'!K23</f>
        <v>3</v>
      </c>
      <c r="L23" s="44">
        <f>'[2]اصفهان'!L23+'[2]تیران و کرون'!L23+'[2]چادگان'!L23+'[2]خمینی شهر'!L23+'[2]خوانسار'!L23+'[2]دهاقان'!L23+'[2]شهرضا'!L23+'[2]فریدن'!L23+'[2]فریدونشهر'!L23+'[2]فلاورجان'!L23+'[2]گلپایگان'!L23+'[2]مبارکه'!L23+'[2]نجف آباد'!L23</f>
        <v>3</v>
      </c>
      <c r="M23" s="42" t="s">
        <v>103</v>
      </c>
    </row>
    <row r="24" spans="2:13" ht="25.5" customHeight="1" thickBot="1">
      <c r="B24" s="45" t="s">
        <v>31</v>
      </c>
      <c r="C24" s="46">
        <f>SUM(C6:C23)</f>
        <v>13350</v>
      </c>
      <c r="D24" s="46">
        <f aca="true" t="shared" si="2" ref="D24:I24">SUM(D6:D23)</f>
        <v>0</v>
      </c>
      <c r="E24" s="46">
        <f t="shared" si="2"/>
        <v>30000</v>
      </c>
      <c r="F24" s="46">
        <f t="shared" si="2"/>
        <v>284400</v>
      </c>
      <c r="G24" s="46">
        <f t="shared" si="2"/>
        <v>327750</v>
      </c>
      <c r="H24" s="46">
        <f t="shared" si="2"/>
        <v>111700</v>
      </c>
      <c r="I24" s="46">
        <f t="shared" si="2"/>
        <v>35791000</v>
      </c>
      <c r="J24" s="46" t="s">
        <v>83</v>
      </c>
      <c r="K24" s="46">
        <f>SUM(K6:K23)</f>
        <v>97</v>
      </c>
      <c r="L24" s="47">
        <f>SUM(L6:L23)</f>
        <v>103</v>
      </c>
      <c r="M24" s="48" t="s">
        <v>83</v>
      </c>
    </row>
    <row r="25" ht="9.75" customHeight="1" thickTop="1">
      <c r="M25" s="49"/>
    </row>
    <row r="26" spans="3:12" ht="27" customHeight="1"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3:12" ht="17.25" customHeight="1">
      <c r="C27" s="132"/>
      <c r="D27" s="132"/>
      <c r="E27" s="132"/>
      <c r="F27" s="132"/>
      <c r="G27" s="132"/>
      <c r="H27" s="132"/>
      <c r="I27" s="132"/>
      <c r="J27" s="132"/>
      <c r="K27" s="132"/>
      <c r="L27" s="132"/>
    </row>
  </sheetData>
  <sheetProtection/>
  <mergeCells count="15">
    <mergeCell ref="C27:L27"/>
    <mergeCell ref="B1:M1"/>
    <mergeCell ref="B2:M2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C26:L26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rightToLeft="1" tabSelected="1" zoomScale="80" zoomScaleNormal="80" zoomScalePageLayoutView="0" workbookViewId="0" topLeftCell="A1">
      <selection activeCell="I26" sqref="I26"/>
    </sheetView>
  </sheetViews>
  <sheetFormatPr defaultColWidth="9.00390625" defaultRowHeight="15"/>
  <cols>
    <col min="1" max="1" width="1.1484375" style="11" customWidth="1"/>
    <col min="2" max="2" width="10.28125" style="11" customWidth="1"/>
    <col min="3" max="7" width="20.421875" style="11" customWidth="1"/>
    <col min="8" max="8" width="6.28125" style="11" customWidth="1"/>
    <col min="9" max="9" width="13.57421875" style="11" customWidth="1"/>
    <col min="10" max="10" width="12.7109375" style="11" customWidth="1"/>
    <col min="11" max="11" width="14.00390625" style="11" customWidth="1"/>
    <col min="12" max="12" width="12.00390625" style="11" customWidth="1"/>
    <col min="13" max="13" width="13.421875" style="11" customWidth="1"/>
    <col min="14" max="14" width="32.8515625" style="11" customWidth="1"/>
    <col min="15" max="16384" width="9.00390625" style="11" customWidth="1"/>
  </cols>
  <sheetData>
    <row r="1" spans="2:14" ht="26.25" customHeight="1">
      <c r="B1" s="107" t="s">
        <v>61</v>
      </c>
      <c r="C1" s="107"/>
      <c r="D1" s="107"/>
      <c r="E1" s="107"/>
      <c r="F1" s="107"/>
      <c r="G1" s="107"/>
      <c r="H1" s="10"/>
      <c r="I1" s="10"/>
      <c r="J1" s="10"/>
      <c r="K1" s="10"/>
      <c r="L1" s="10"/>
      <c r="M1" s="10"/>
      <c r="N1" s="10"/>
    </row>
    <row r="2" spans="2:14" ht="45.75" customHeight="1" thickBot="1">
      <c r="B2" s="135" t="s">
        <v>62</v>
      </c>
      <c r="C2" s="135"/>
      <c r="D2" s="135"/>
      <c r="E2" s="135"/>
      <c r="F2" s="135"/>
      <c r="G2" s="135"/>
      <c r="H2" s="12"/>
      <c r="I2" s="12"/>
      <c r="J2" s="12"/>
      <c r="K2" s="12"/>
      <c r="L2" s="12"/>
      <c r="M2" s="12"/>
      <c r="N2" s="12"/>
    </row>
    <row r="3" spans="2:14" ht="42.75" customHeight="1" thickTop="1">
      <c r="B3" s="136" t="s">
        <v>27</v>
      </c>
      <c r="C3" s="138" t="s">
        <v>63</v>
      </c>
      <c r="D3" s="140" t="s">
        <v>64</v>
      </c>
      <c r="E3" s="141"/>
      <c r="F3" s="142"/>
      <c r="G3" s="143" t="s">
        <v>65</v>
      </c>
      <c r="H3" s="13"/>
      <c r="I3" s="13"/>
      <c r="J3" s="14"/>
      <c r="K3" s="14"/>
      <c r="L3" s="14"/>
      <c r="M3" s="14"/>
      <c r="N3" s="15"/>
    </row>
    <row r="4" spans="2:14" ht="42.75" customHeight="1" thickBot="1">
      <c r="B4" s="137"/>
      <c r="C4" s="139"/>
      <c r="D4" s="16" t="s">
        <v>66</v>
      </c>
      <c r="E4" s="16" t="s">
        <v>67</v>
      </c>
      <c r="F4" s="17" t="s">
        <v>31</v>
      </c>
      <c r="G4" s="144"/>
      <c r="H4" s="13"/>
      <c r="I4" s="13"/>
      <c r="J4" s="14"/>
      <c r="K4" s="14"/>
      <c r="L4" s="14"/>
      <c r="M4" s="14"/>
      <c r="N4" s="15"/>
    </row>
    <row r="5" spans="2:8" ht="30" customHeight="1">
      <c r="B5" s="18">
        <v>1</v>
      </c>
      <c r="C5" s="19" t="s">
        <v>68</v>
      </c>
      <c r="D5" s="20">
        <f>'[1]آران و بیدگل'!C15</f>
        <v>0</v>
      </c>
      <c r="E5" s="20">
        <f>'[1]آران و بیدگل'!D15</f>
        <v>58400</v>
      </c>
      <c r="F5" s="21">
        <f>'[1]آران و بیدگل'!F15</f>
        <v>58400</v>
      </c>
      <c r="G5" s="22">
        <f>'[1]آران و بیدگل'!H15</f>
        <v>496</v>
      </c>
      <c r="H5" s="23"/>
    </row>
    <row r="6" spans="2:8" ht="30" customHeight="1">
      <c r="B6" s="24">
        <v>2</v>
      </c>
      <c r="C6" s="25" t="s">
        <v>37</v>
      </c>
      <c r="D6" s="20">
        <v>0</v>
      </c>
      <c r="E6" s="20">
        <v>0</v>
      </c>
      <c r="F6" s="20">
        <v>0</v>
      </c>
      <c r="G6" s="26"/>
      <c r="H6" s="23"/>
    </row>
    <row r="7" spans="2:8" ht="30" customHeight="1">
      <c r="B7" s="24">
        <v>3</v>
      </c>
      <c r="C7" s="25" t="s">
        <v>69</v>
      </c>
      <c r="D7" s="20">
        <f>'[1]اصفهان'!C15</f>
        <v>150000</v>
      </c>
      <c r="E7" s="20">
        <f>'[1]اصفهان'!D15</f>
        <v>756560</v>
      </c>
      <c r="F7" s="20">
        <f>'[1]اصفهان'!F15</f>
        <v>906560</v>
      </c>
      <c r="G7" s="26">
        <f>'[1]اصفهان'!H15</f>
        <v>24274.8</v>
      </c>
      <c r="H7" s="23"/>
    </row>
    <row r="8" spans="2:8" ht="30" customHeight="1">
      <c r="B8" s="24">
        <v>4</v>
      </c>
      <c r="C8" s="25" t="s">
        <v>38</v>
      </c>
      <c r="D8" s="20">
        <f>'[1]برخوار'!C15</f>
        <v>20000</v>
      </c>
      <c r="E8" s="20">
        <f>'[1]برخوار'!D15</f>
        <v>90000</v>
      </c>
      <c r="F8" s="20">
        <f>'[1]برخوار'!F15</f>
        <v>110000</v>
      </c>
      <c r="G8" s="26">
        <f>'[1]برخوار'!H15</f>
        <v>1660</v>
      </c>
      <c r="H8" s="23"/>
    </row>
    <row r="9" spans="2:8" ht="30" customHeight="1">
      <c r="B9" s="24">
        <v>5</v>
      </c>
      <c r="C9" s="25" t="s">
        <v>70</v>
      </c>
      <c r="D9" s="20">
        <f>'[1]تیران و کرون'!C15</f>
        <v>0</v>
      </c>
      <c r="E9" s="20">
        <f>'[1]تیران و کرون'!D15</f>
        <v>405500</v>
      </c>
      <c r="F9" s="20">
        <f>'[1]تیران و کرون'!F15</f>
        <v>405500</v>
      </c>
      <c r="G9" s="26">
        <f>'[1]تیران و کرون'!H15</f>
        <v>8914</v>
      </c>
      <c r="H9" s="23"/>
    </row>
    <row r="10" spans="2:8" ht="30" customHeight="1">
      <c r="B10" s="24">
        <v>6</v>
      </c>
      <c r="C10" s="25" t="s">
        <v>71</v>
      </c>
      <c r="D10" s="20">
        <f>'[1]چادگان'!C15</f>
        <v>0</v>
      </c>
      <c r="E10" s="20">
        <f>'[1]چادگان'!D15</f>
        <v>3000</v>
      </c>
      <c r="F10" s="20">
        <f>'[1]چادگان'!F15</f>
        <v>3000</v>
      </c>
      <c r="G10" s="26">
        <f>'[1]چادگان'!H15</f>
        <v>70</v>
      </c>
      <c r="H10" s="23"/>
    </row>
    <row r="11" spans="2:8" ht="30" customHeight="1">
      <c r="B11" s="24">
        <v>7</v>
      </c>
      <c r="C11" s="25" t="s">
        <v>42</v>
      </c>
      <c r="D11" s="20">
        <f>'[1]خمینی شهر'!C15</f>
        <v>17000</v>
      </c>
      <c r="E11" s="20">
        <f>'[1]خمینی شهر'!D15</f>
        <v>15000</v>
      </c>
      <c r="F11" s="20">
        <f>'[1]خمینی شهر'!F15</f>
        <v>32000</v>
      </c>
      <c r="G11" s="26">
        <f>'[1]خمینی شهر'!H15</f>
        <v>460</v>
      </c>
      <c r="H11" s="23"/>
    </row>
    <row r="12" spans="2:8" ht="30" customHeight="1">
      <c r="B12" s="24">
        <v>8</v>
      </c>
      <c r="C12" s="25" t="s">
        <v>72</v>
      </c>
      <c r="D12" s="20">
        <f>'[1]خوانسار'!C15</f>
        <v>0</v>
      </c>
      <c r="E12" s="20">
        <f>'[1]خوانسار'!D15</f>
        <v>20200</v>
      </c>
      <c r="F12" s="20">
        <f>'[1]خوانسار'!F15</f>
        <v>20200</v>
      </c>
      <c r="G12" s="26">
        <f>'[1]خوانسار'!H15</f>
        <v>81</v>
      </c>
      <c r="H12" s="23"/>
    </row>
    <row r="13" spans="2:8" ht="30" customHeight="1">
      <c r="B13" s="24">
        <v>9</v>
      </c>
      <c r="C13" s="25" t="s">
        <v>73</v>
      </c>
      <c r="D13" s="20">
        <v>0</v>
      </c>
      <c r="E13" s="20">
        <v>0</v>
      </c>
      <c r="F13" s="20">
        <v>0</v>
      </c>
      <c r="G13" s="26"/>
      <c r="H13" s="23"/>
    </row>
    <row r="14" spans="2:8" ht="30" customHeight="1">
      <c r="B14" s="24">
        <v>10</v>
      </c>
      <c r="C14" s="25" t="s">
        <v>44</v>
      </c>
      <c r="D14" s="20">
        <f>'[1]سمیرم'!C15</f>
        <v>0</v>
      </c>
      <c r="E14" s="20">
        <f>'[1]سمیرم'!D15</f>
        <v>5000</v>
      </c>
      <c r="F14" s="20">
        <f>'[1]سمیرم'!F15</f>
        <v>5000</v>
      </c>
      <c r="G14" s="26">
        <f>'[1]سمیرم'!H15</f>
        <v>100</v>
      </c>
      <c r="H14" s="23"/>
    </row>
    <row r="15" spans="2:8" ht="30" customHeight="1">
      <c r="B15" s="24">
        <v>11</v>
      </c>
      <c r="C15" s="25" t="s">
        <v>74</v>
      </c>
      <c r="D15" s="20">
        <f>'[1]دهاقان'!C15</f>
        <v>20000</v>
      </c>
      <c r="E15" s="20">
        <f>'[1]دهاقان'!D15</f>
        <v>914000</v>
      </c>
      <c r="F15" s="20">
        <f>'[1]دهاقان'!F15</f>
        <v>934000</v>
      </c>
      <c r="G15" s="26">
        <f>'[1]دهاقان'!H15</f>
        <v>17950</v>
      </c>
      <c r="H15" s="23"/>
    </row>
    <row r="16" spans="2:8" ht="30" customHeight="1">
      <c r="B16" s="24">
        <v>12</v>
      </c>
      <c r="C16" s="25" t="s">
        <v>75</v>
      </c>
      <c r="D16" s="20">
        <f>'[1]شاهین شهر'!C15</f>
        <v>270000</v>
      </c>
      <c r="E16" s="20">
        <f>'[1]شاهین شهر'!D15</f>
        <v>176100</v>
      </c>
      <c r="F16" s="20">
        <f>'[1]شاهین شهر'!F15</f>
        <v>446100</v>
      </c>
      <c r="G16" s="26">
        <f>'[1]شاهین شهر'!H15</f>
        <v>9109</v>
      </c>
      <c r="H16" s="23"/>
    </row>
    <row r="17" spans="2:8" ht="30" customHeight="1">
      <c r="B17" s="24">
        <v>13</v>
      </c>
      <c r="C17" s="25" t="s">
        <v>46</v>
      </c>
      <c r="D17" s="20">
        <f>'[1]شهرضا'!C15</f>
        <v>0</v>
      </c>
      <c r="E17" s="20">
        <f>'[1]شهرضا'!D15</f>
        <v>335000</v>
      </c>
      <c r="F17" s="20">
        <f>'[1]شهرضا'!F15</f>
        <v>335000</v>
      </c>
      <c r="G17" s="26">
        <f>'[1]شهرضا'!H15</f>
        <v>7130</v>
      </c>
      <c r="H17" s="23"/>
    </row>
    <row r="18" spans="2:8" ht="30" customHeight="1">
      <c r="B18" s="24">
        <v>14</v>
      </c>
      <c r="C18" s="25" t="s">
        <v>47</v>
      </c>
      <c r="D18" s="20">
        <v>0</v>
      </c>
      <c r="E18" s="20">
        <v>0</v>
      </c>
      <c r="F18" s="20">
        <v>0</v>
      </c>
      <c r="G18" s="26"/>
      <c r="H18" s="23"/>
    </row>
    <row r="19" spans="2:8" ht="30" customHeight="1">
      <c r="B19" s="24">
        <v>15</v>
      </c>
      <c r="C19" s="25" t="s">
        <v>48</v>
      </c>
      <c r="D19" s="20">
        <f>'[1]فریدونشهر'!C15</f>
        <v>0</v>
      </c>
      <c r="E19" s="20">
        <f>'[1]فریدونشهر'!D15</f>
        <v>4900</v>
      </c>
      <c r="F19" s="20">
        <f>'[1]فریدونشهر'!F15</f>
        <v>4900</v>
      </c>
      <c r="G19" s="26">
        <f>'[1]فریدونشهر'!H15</f>
        <v>61</v>
      </c>
      <c r="H19" s="23"/>
    </row>
    <row r="20" spans="2:8" ht="30" customHeight="1">
      <c r="B20" s="24">
        <v>16</v>
      </c>
      <c r="C20" s="25" t="s">
        <v>76</v>
      </c>
      <c r="D20" s="20">
        <f>'[1]فلاورجان'!C15</f>
        <v>3828000</v>
      </c>
      <c r="E20" s="20">
        <f>'[1]فلاورجان'!D15</f>
        <v>323000</v>
      </c>
      <c r="F20" s="20">
        <f>'[1]فلاورجان'!F15</f>
        <v>4151000</v>
      </c>
      <c r="G20" s="26">
        <f>'[1]فلاورجان'!H15</f>
        <v>69976</v>
      </c>
      <c r="H20" s="23"/>
    </row>
    <row r="21" spans="2:8" ht="30" customHeight="1">
      <c r="B21" s="24">
        <v>17</v>
      </c>
      <c r="C21" s="25" t="s">
        <v>77</v>
      </c>
      <c r="D21" s="20">
        <f>'[1]کاشان'!C15</f>
        <v>0</v>
      </c>
      <c r="E21" s="20">
        <f>'[1]کاشان'!D15</f>
        <v>93580</v>
      </c>
      <c r="F21" s="20">
        <f>'[1]کاشان'!F15</f>
        <v>93580</v>
      </c>
      <c r="G21" s="26">
        <f>'[1]کاشان'!H15</f>
        <v>1532</v>
      </c>
      <c r="H21" s="23"/>
    </row>
    <row r="22" spans="2:8" ht="30" customHeight="1">
      <c r="B22" s="24">
        <v>18</v>
      </c>
      <c r="C22" s="25" t="s">
        <v>78</v>
      </c>
      <c r="D22" s="20">
        <f>'[1]گلپایگان'!C15</f>
        <v>0</v>
      </c>
      <c r="E22" s="20">
        <f>'[1]گلپایگان'!D15</f>
        <v>19500</v>
      </c>
      <c r="F22" s="20">
        <f>'[1]گلپایگان'!F15</f>
        <v>19500</v>
      </c>
      <c r="G22" s="26">
        <f>'[1]گلپایگان'!H15</f>
        <v>400.5</v>
      </c>
      <c r="H22" s="23"/>
    </row>
    <row r="23" spans="2:8" ht="30" customHeight="1">
      <c r="B23" s="24">
        <v>19</v>
      </c>
      <c r="C23" s="25" t="s">
        <v>79</v>
      </c>
      <c r="D23" s="20">
        <f>'[1]لنجان'!C15</f>
        <v>2000</v>
      </c>
      <c r="E23" s="20">
        <f>'[1]لنجان'!D15</f>
        <v>5000</v>
      </c>
      <c r="F23" s="20">
        <f>'[1]لنجان'!F15</f>
        <v>7000</v>
      </c>
      <c r="G23" s="26">
        <f>'[1]لنجان'!H15</f>
        <v>160</v>
      </c>
      <c r="H23" s="23"/>
    </row>
    <row r="24" spans="2:8" ht="30" customHeight="1">
      <c r="B24" s="24">
        <v>20</v>
      </c>
      <c r="C24" s="25" t="s">
        <v>80</v>
      </c>
      <c r="D24" s="20">
        <f>'[1]مبارکه'!C15</f>
        <v>1470000</v>
      </c>
      <c r="E24" s="20">
        <f>'[1]مبارکه'!D15</f>
        <v>230000</v>
      </c>
      <c r="F24" s="20">
        <f>'[1]مبارکه'!F15</f>
        <v>1700000</v>
      </c>
      <c r="G24" s="26">
        <f>'[1]مبارکه'!H15</f>
        <v>32070</v>
      </c>
      <c r="H24" s="23"/>
    </row>
    <row r="25" spans="2:8" ht="30" customHeight="1">
      <c r="B25" s="24">
        <v>21</v>
      </c>
      <c r="C25" s="25" t="s">
        <v>81</v>
      </c>
      <c r="D25" s="20">
        <f>'[1]نائین'!C15</f>
        <v>0</v>
      </c>
      <c r="E25" s="20">
        <f>'[1]نائین'!D15</f>
        <v>12000</v>
      </c>
      <c r="F25" s="20">
        <f>'[1]نائین'!F15</f>
        <v>12000</v>
      </c>
      <c r="G25" s="26">
        <f>'[1]نائین'!H15</f>
        <v>150</v>
      </c>
      <c r="H25" s="23"/>
    </row>
    <row r="26" spans="2:8" ht="30" customHeight="1">
      <c r="B26" s="24">
        <v>22</v>
      </c>
      <c r="C26" s="25" t="s">
        <v>82</v>
      </c>
      <c r="D26" s="20">
        <f>'[1]نجف آباد'!C15</f>
        <v>3000</v>
      </c>
      <c r="E26" s="20">
        <f>'[1]نجف آباد'!D15</f>
        <v>170330</v>
      </c>
      <c r="F26" s="20">
        <f>'[1]نجف آباد'!F15</f>
        <v>173330</v>
      </c>
      <c r="G26" s="26">
        <f>'[1]نجف آباد'!H15</f>
        <v>3004</v>
      </c>
      <c r="H26" s="23"/>
    </row>
    <row r="27" spans="2:8" ht="30" customHeight="1" thickBot="1">
      <c r="B27" s="24">
        <v>23</v>
      </c>
      <c r="C27" s="27" t="s">
        <v>56</v>
      </c>
      <c r="D27" s="20">
        <f>'[1]نطنز'!C15</f>
        <v>0</v>
      </c>
      <c r="E27" s="20">
        <f>'[1]نطنز'!D15</f>
        <v>42500</v>
      </c>
      <c r="F27" s="20">
        <f>'[1]نطنز'!F15</f>
        <v>42500</v>
      </c>
      <c r="G27" s="26">
        <f>'[1]نطنز'!H15</f>
        <v>977</v>
      </c>
      <c r="H27" s="23"/>
    </row>
    <row r="28" spans="2:7" ht="39" customHeight="1" thickBot="1">
      <c r="B28" s="28" t="s">
        <v>83</v>
      </c>
      <c r="C28" s="29" t="s">
        <v>31</v>
      </c>
      <c r="D28" s="29">
        <f>SUM(D5:D27)</f>
        <v>5780000</v>
      </c>
      <c r="E28" s="29">
        <f>SUM(E5:E27)</f>
        <v>3679570</v>
      </c>
      <c r="F28" s="29">
        <f>SUM(F5:F27)</f>
        <v>9459570</v>
      </c>
      <c r="G28" s="30">
        <f>SUM(G5:G27)</f>
        <v>178575.3</v>
      </c>
    </row>
    <row r="29" ht="13.5" thickTop="1"/>
  </sheetData>
  <sheetProtection/>
  <mergeCells count="6">
    <mergeCell ref="B1:G1"/>
    <mergeCell ref="B2:G2"/>
    <mergeCell ref="B3:B4"/>
    <mergeCell ref="C3:C4"/>
    <mergeCell ref="D3:F3"/>
    <mergeCell ref="G3:G4"/>
  </mergeCells>
  <printOptions horizontalCentered="1"/>
  <pageMargins left="0" right="0" top="0.1968503937007874" bottom="0.1968503937007874" header="0" footer="0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WwW.P30HeX.Com</dc:creator>
  <cp:keywords/>
  <dc:description/>
  <cp:lastModifiedBy>asan</cp:lastModifiedBy>
  <cp:lastPrinted>2015-01-07T08:40:21Z</cp:lastPrinted>
  <dcterms:created xsi:type="dcterms:W3CDTF">2013-06-25T06:54:28Z</dcterms:created>
  <dcterms:modified xsi:type="dcterms:W3CDTF">2016-03-29T07:41:29Z</dcterms:modified>
  <cp:category/>
  <cp:version/>
  <cp:contentType/>
  <cp:contentStatus/>
</cp:coreProperties>
</file>